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599" activeTab="0"/>
  </bookViews>
  <sheets>
    <sheet name="M display" sheetId="1" r:id="rId1"/>
    <sheet name="W display" sheetId="2" r:id="rId2"/>
    <sheet name="M calcs" sheetId="3" r:id="rId3"/>
    <sheet name="W calcs" sheetId="4" r:id="rId4"/>
    <sheet name="Sep07" sheetId="5" r:id="rId5"/>
    <sheet name="Oct07" sheetId="6" r:id="rId6"/>
    <sheet name="Nov07" sheetId="7" r:id="rId7"/>
    <sheet name="Dec07" sheetId="8" r:id="rId8"/>
    <sheet name="Jan08" sheetId="9" r:id="rId9"/>
  </sheets>
  <definedNames>
    <definedName name="apr">#REF!</definedName>
    <definedName name="dec">#REF!</definedName>
    <definedName name="dec07">'Dec07'!$B$4:$G$46</definedName>
    <definedName name="feb">#REF!</definedName>
    <definedName name="jan">#REF!</definedName>
    <definedName name="jan08">'Jan08'!$B$4:$G$43</definedName>
    <definedName name="mar">#REF!</definedName>
    <definedName name="nov">#REF!</definedName>
    <definedName name="nov07">'Nov07'!$B$4:$G$38</definedName>
    <definedName name="oct">#REF!</definedName>
    <definedName name="oct07">'Oct07'!$B$4:$G$51</definedName>
    <definedName name="sep" localSheetId="4">'Sep07'!$B$4:$G$30</definedName>
    <definedName name="sep">#REF!</definedName>
    <definedName name="sep07">'Sep07'!$B$4:$G$47</definedName>
  </definedNames>
  <calcPr fullCalcOnLoad="1"/>
</workbook>
</file>

<file path=xl/sharedStrings.xml><?xml version="1.0" encoding="utf-8"?>
<sst xmlns="http://schemas.openxmlformats.org/spreadsheetml/2006/main" count="696" uniqueCount="189">
  <si>
    <t>Steve Allen</t>
  </si>
  <si>
    <t>Brooner</t>
  </si>
  <si>
    <t>Matthias Mahr</t>
  </si>
  <si>
    <t>Steve Rowland</t>
  </si>
  <si>
    <t>Sonia Rowland</t>
  </si>
  <si>
    <t>Sarah Baird</t>
  </si>
  <si>
    <t>Mark Collis</t>
  </si>
  <si>
    <t>Don McKerrow</t>
  </si>
  <si>
    <t>Time Penalty</t>
  </si>
  <si>
    <t>Grand Total</t>
  </si>
  <si>
    <t>Simon Evans</t>
  </si>
  <si>
    <t>Rank</t>
  </si>
  <si>
    <t xml:space="preserve"> </t>
  </si>
  <si>
    <t>Andy Hodgson</t>
  </si>
  <si>
    <t>Pos.</t>
  </si>
  <si>
    <t>Mens</t>
  </si>
  <si>
    <t>Womens</t>
  </si>
  <si>
    <t>Points Mens</t>
  </si>
  <si>
    <t>Points Womens</t>
  </si>
  <si>
    <t>Abi Weeds</t>
  </si>
  <si>
    <t>Name</t>
  </si>
  <si>
    <t>Score</t>
  </si>
  <si>
    <t>=6</t>
  </si>
  <si>
    <t>=9</t>
  </si>
  <si>
    <t>Ian Ditchfield</t>
  </si>
  <si>
    <t>Pete Huzan</t>
  </si>
  <si>
    <t>Anita Ray</t>
  </si>
  <si>
    <t>James Morris</t>
  </si>
  <si>
    <t>Steve Brockbank</t>
  </si>
  <si>
    <t>=23</t>
  </si>
  <si>
    <t>Sep</t>
  </si>
  <si>
    <t>Oct</t>
  </si>
  <si>
    <t>Nov</t>
  </si>
  <si>
    <t>Best 4</t>
  </si>
  <si>
    <t>Dec</t>
  </si>
  <si>
    <t>Jan</t>
  </si>
  <si>
    <t>Feb</t>
  </si>
  <si>
    <t>Mar</t>
  </si>
  <si>
    <t>Apr</t>
  </si>
  <si>
    <t>Paul Nixon</t>
  </si>
  <si>
    <t>Kate McKerrow</t>
  </si>
  <si>
    <t>Ed Catmur</t>
  </si>
  <si>
    <t>=17</t>
  </si>
  <si>
    <t>Phil Marsland</t>
  </si>
  <si>
    <t>Richard Catmur</t>
  </si>
  <si>
    <t>=27</t>
  </si>
  <si>
    <t>Nick Barrable</t>
  </si>
  <si>
    <t>Chris Griffin</t>
  </si>
  <si>
    <t>=4</t>
  </si>
  <si>
    <t>Chi-Fai Lau &amp; Mark Fairchild</t>
  </si>
  <si>
    <t>Raffaella Marin</t>
  </si>
  <si>
    <t>=37</t>
  </si>
  <si>
    <t>=30</t>
  </si>
  <si>
    <t>=32</t>
  </si>
  <si>
    <t>Sarah-Jane Gaffney</t>
  </si>
  <si>
    <t>Thomas Lindeborg</t>
  </si>
  <si>
    <t>Liz Day</t>
  </si>
  <si>
    <t>Phil Craven</t>
  </si>
  <si>
    <t>Gea Lindeborg</t>
  </si>
  <si>
    <t>Gustav Lindeborg</t>
  </si>
  <si>
    <t>Malin Lindeborg</t>
  </si>
  <si>
    <t>Nev Myers</t>
  </si>
  <si>
    <t>Paul Todd</t>
  </si>
  <si>
    <t>Nigel Whiteoak</t>
  </si>
  <si>
    <t>Peter Thomas</t>
  </si>
  <si>
    <t>Charles Bromley Gardner</t>
  </si>
  <si>
    <t>Jayne Sales</t>
  </si>
  <si>
    <t>Nicky Morris</t>
  </si>
  <si>
    <t>Ed Nicholas</t>
  </si>
  <si>
    <t>Rachel Babbs</t>
  </si>
  <si>
    <t>Chris Marsh</t>
  </si>
  <si>
    <t>=2</t>
  </si>
  <si>
    <t>=34</t>
  </si>
  <si>
    <t>Angela Norris &amp; Sarah Bramley</t>
  </si>
  <si>
    <t>this summary</t>
  </si>
  <si>
    <t>raw results</t>
  </si>
  <si>
    <t>CHECKS</t>
  </si>
  <si>
    <t>org</t>
  </si>
  <si>
    <t>Mike Garvin</t>
  </si>
  <si>
    <t>=5</t>
  </si>
  <si>
    <t>=10</t>
  </si>
  <si>
    <t>=22</t>
  </si>
  <si>
    <t>=19</t>
  </si>
  <si>
    <t>=21</t>
  </si>
  <si>
    <t>=41</t>
  </si>
  <si>
    <t>Vince Roper</t>
  </si>
  <si>
    <t>Ollie O'Brien</t>
  </si>
  <si>
    <t>Carlos Fernandez</t>
  </si>
  <si>
    <t>Anja Stratford</t>
  </si>
  <si>
    <t>Eleanor Sandford</t>
  </si>
  <si>
    <t>Yonca &amp; Paul</t>
  </si>
  <si>
    <t>Carys Morgan</t>
  </si>
  <si>
    <t>David &amp; Miriam Rosen</t>
  </si>
  <si>
    <t>Rachael Holmes</t>
  </si>
  <si>
    <t>Hideo Inaba</t>
  </si>
  <si>
    <t>Kat Thorne</t>
  </si>
  <si>
    <t>Chi-Fai Lau</t>
  </si>
  <si>
    <t>Flemming Norgaard</t>
  </si>
  <si>
    <t>Steven Malkin</t>
  </si>
  <si>
    <t>Alice Bygraves</t>
  </si>
  <si>
    <t>Paul Iskander</t>
  </si>
  <si>
    <t>Joel &amp; Angela</t>
  </si>
  <si>
    <t>=43</t>
  </si>
  <si>
    <t>Susan Buckley</t>
  </si>
  <si>
    <t>Mona Norgaard</t>
  </si>
  <si>
    <t>L. Sorenson</t>
  </si>
  <si>
    <t>K. Sorenson</t>
  </si>
  <si>
    <t>Claire Rosalind &amp; Josh</t>
  </si>
  <si>
    <t>Patrick Saile</t>
  </si>
  <si>
    <t>David Fisher</t>
  </si>
  <si>
    <t>=15</t>
  </si>
  <si>
    <t>Francisco Cuenca</t>
  </si>
  <si>
    <t>Kat, Luke &amp; Lindsey</t>
  </si>
  <si>
    <t>Richard &amp; Ginny Catmur</t>
  </si>
  <si>
    <t>Owen Lindsell</t>
  </si>
  <si>
    <t>Mike Elliot</t>
  </si>
  <si>
    <t>Chris Pollard</t>
  </si>
  <si>
    <t>Patrick Wright</t>
  </si>
  <si>
    <t>Chris Glew</t>
  </si>
  <si>
    <t>Gian-Reto Schaad</t>
  </si>
  <si>
    <t>Olga Greciard &amp; Karine Pozo</t>
  </si>
  <si>
    <t>difference</t>
  </si>
  <si>
    <t>Mark Fairchild</t>
  </si>
  <si>
    <t>ok</t>
  </si>
  <si>
    <t>Luke</t>
  </si>
  <si>
    <t>Joel</t>
  </si>
  <si>
    <t>David Rosen</t>
  </si>
  <si>
    <t>Josh</t>
  </si>
  <si>
    <t>=11</t>
  </si>
  <si>
    <t>=14</t>
  </si>
  <si>
    <t>=16</t>
  </si>
  <si>
    <t>Events</t>
  </si>
  <si>
    <t>Ginny Catmur</t>
  </si>
  <si>
    <t>Kat &amp; Lindsey</t>
  </si>
  <si>
    <t>Claire Rosalind</t>
  </si>
  <si>
    <t>Nick Gracie</t>
  </si>
  <si>
    <t>Seline Stalder</t>
  </si>
  <si>
    <t>Andy Robinson</t>
  </si>
  <si>
    <t>Glen Jones</t>
  </si>
  <si>
    <t>Neil Wates</t>
  </si>
  <si>
    <t>Ed Stott</t>
  </si>
  <si>
    <t>Sebastian Woof</t>
  </si>
  <si>
    <t>Tim Smith</t>
  </si>
  <si>
    <t>Glen Slade</t>
  </si>
  <si>
    <t>=26</t>
  </si>
  <si>
    <t>Brittany Robbins  (+2)</t>
  </si>
  <si>
    <t>Nicola Woolford</t>
  </si>
  <si>
    <t>Christine Jones</t>
  </si>
  <si>
    <t>Silvia Zerbio</t>
  </si>
  <si>
    <t>Amy Lewis</t>
  </si>
  <si>
    <t>Jo Krancki</t>
  </si>
  <si>
    <t>Jeremy Oakenfull</t>
  </si>
  <si>
    <t>Laura Galletti</t>
  </si>
  <si>
    <t>Ursula Oxburgh</t>
  </si>
  <si>
    <t>=35</t>
  </si>
  <si>
    <t>=39</t>
  </si>
  <si>
    <t>Paul</t>
  </si>
  <si>
    <t>=24</t>
  </si>
  <si>
    <t>=53</t>
  </si>
  <si>
    <t>=58</t>
  </si>
  <si>
    <t>Angela</t>
  </si>
  <si>
    <t>n/c</t>
  </si>
  <si>
    <t>=3</t>
  </si>
  <si>
    <t>Neil Dowse</t>
  </si>
  <si>
    <t>=8</t>
  </si>
  <si>
    <t>=12</t>
  </si>
  <si>
    <t>Hilary Dyer</t>
  </si>
  <si>
    <t>Jon Pollard</t>
  </si>
  <si>
    <t>=18</t>
  </si>
  <si>
    <t>Andy Elliott</t>
  </si>
  <si>
    <t>Stephen Malkin</t>
  </si>
  <si>
    <t>=25</t>
  </si>
  <si>
    <t>Lucy Morgan + Sophie + Emma</t>
  </si>
  <si>
    <t>Piyumi Kana + Sud</t>
  </si>
  <si>
    <t>Andrew Harding</t>
  </si>
  <si>
    <t>Jim Forrest</t>
  </si>
  <si>
    <t>Jez Milward</t>
  </si>
  <si>
    <r>
      <t xml:space="preserve">Ed Catmur </t>
    </r>
    <r>
      <rPr>
        <i/>
        <sz val="10"/>
        <color indexed="18"/>
        <rFont val="Book Antiqua"/>
        <family val="1"/>
      </rPr>
      <t>(non competitve)</t>
    </r>
  </si>
  <si>
    <t>Piyumi Kana</t>
  </si>
  <si>
    <t>=28</t>
  </si>
  <si>
    <t>=40</t>
  </si>
  <si>
    <t>=7</t>
  </si>
  <si>
    <t>=45</t>
  </si>
  <si>
    <t>=51</t>
  </si>
  <si>
    <t>=56</t>
  </si>
  <si>
    <t>=60</t>
  </si>
  <si>
    <t>=62</t>
  </si>
  <si>
    <t>=65</t>
  </si>
  <si>
    <t>Sud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</si>
</sst>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Book Antiqua"/>
      <family val="1"/>
    </font>
    <font>
      <sz val="10"/>
      <color indexed="18"/>
      <name val="Book Antiqua"/>
      <family val="1"/>
    </font>
    <font>
      <sz val="10"/>
      <color indexed="10"/>
      <name val="Book Antiqua"/>
      <family val="1"/>
    </font>
    <font>
      <i/>
      <sz val="10"/>
      <color indexed="18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6.7109375" style="12" customWidth="1"/>
    <col min="2" max="2" width="28.7109375" style="11" customWidth="1"/>
    <col min="3" max="10" width="6.140625" style="12" customWidth="1"/>
    <col min="11" max="11" width="12.7109375" style="12" customWidth="1"/>
    <col min="12" max="12" width="9.00390625" style="14" customWidth="1"/>
    <col min="13" max="16384" width="9.140625" style="11" customWidth="1"/>
  </cols>
  <sheetData>
    <row r="1" spans="1:12" s="13" customFormat="1" ht="14.25" customHeight="1">
      <c r="A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3" customFormat="1" ht="14.25" customHeight="1">
      <c r="A2" s="14" t="s">
        <v>14</v>
      </c>
      <c r="B2" s="13" t="s">
        <v>20</v>
      </c>
      <c r="C2" s="14" t="s">
        <v>30</v>
      </c>
      <c r="D2" s="14" t="s">
        <v>31</v>
      </c>
      <c r="E2" s="14" t="s">
        <v>32</v>
      </c>
      <c r="F2" s="14" t="s">
        <v>34</v>
      </c>
      <c r="G2" s="14" t="s">
        <v>35</v>
      </c>
      <c r="H2" s="14" t="s">
        <v>36</v>
      </c>
      <c r="I2" s="14" t="s">
        <v>37</v>
      </c>
      <c r="J2" s="14" t="s">
        <v>38</v>
      </c>
      <c r="K2" s="14" t="s">
        <v>131</v>
      </c>
      <c r="L2" s="14" t="s">
        <v>33</v>
      </c>
    </row>
    <row r="3" spans="3:11" ht="14.25" customHeight="1">
      <c r="C3" s="14"/>
      <c r="D3" s="14"/>
      <c r="E3" s="14"/>
      <c r="F3" s="14"/>
      <c r="G3" s="14"/>
      <c r="H3" s="14"/>
      <c r="I3" s="14"/>
      <c r="J3" s="14"/>
      <c r="K3" s="14"/>
    </row>
    <row r="4" spans="1:12" ht="14.25" customHeight="1">
      <c r="A4" s="15">
        <v>1</v>
      </c>
      <c r="B4" s="11" t="s">
        <v>46</v>
      </c>
      <c r="C4" s="12">
        <v>50</v>
      </c>
      <c r="D4" s="12">
        <v>45</v>
      </c>
      <c r="E4" s="12">
        <v>0</v>
      </c>
      <c r="F4" s="12">
        <v>50</v>
      </c>
      <c r="G4" s="12">
        <v>50</v>
      </c>
      <c r="K4" s="12">
        <v>4</v>
      </c>
      <c r="L4" s="14">
        <v>195</v>
      </c>
    </row>
    <row r="5" spans="1:12" ht="14.25" customHeight="1">
      <c r="A5" s="15">
        <v>2</v>
      </c>
      <c r="B5" s="11" t="s">
        <v>41</v>
      </c>
      <c r="C5" s="12">
        <v>45</v>
      </c>
      <c r="D5" s="12">
        <v>50</v>
      </c>
      <c r="E5" s="12">
        <v>41</v>
      </c>
      <c r="F5" s="12">
        <v>0</v>
      </c>
      <c r="G5" s="12">
        <v>50</v>
      </c>
      <c r="K5" s="12">
        <v>4</v>
      </c>
      <c r="L5" s="14">
        <v>186</v>
      </c>
    </row>
    <row r="6" spans="1:12" ht="14.25" customHeight="1">
      <c r="A6" s="15">
        <v>3</v>
      </c>
      <c r="B6" s="11" t="s">
        <v>2</v>
      </c>
      <c r="C6" s="12">
        <v>45</v>
      </c>
      <c r="D6" s="12">
        <v>41</v>
      </c>
      <c r="E6" s="12">
        <v>50</v>
      </c>
      <c r="F6" s="12">
        <v>0</v>
      </c>
      <c r="G6" s="12">
        <v>41</v>
      </c>
      <c r="K6" s="12">
        <v>4</v>
      </c>
      <c r="L6" s="14">
        <v>177</v>
      </c>
    </row>
    <row r="7" spans="1:12" ht="14.25" customHeight="1">
      <c r="A7" s="15">
        <v>4</v>
      </c>
      <c r="B7" s="11" t="s">
        <v>0</v>
      </c>
      <c r="C7" s="12">
        <v>38</v>
      </c>
      <c r="D7" s="12">
        <v>32</v>
      </c>
      <c r="E7" s="12">
        <v>34</v>
      </c>
      <c r="F7" s="12">
        <v>50</v>
      </c>
      <c r="G7" s="12">
        <v>41</v>
      </c>
      <c r="K7" s="12">
        <v>5</v>
      </c>
      <c r="L7" s="14">
        <v>163</v>
      </c>
    </row>
    <row r="8" spans="1:12" ht="14.25" customHeight="1">
      <c r="A8" s="15">
        <v>5</v>
      </c>
      <c r="B8" s="11" t="s">
        <v>39</v>
      </c>
      <c r="C8" s="12">
        <v>32</v>
      </c>
      <c r="D8" s="12">
        <v>36</v>
      </c>
      <c r="E8" s="12">
        <v>38</v>
      </c>
      <c r="F8" s="12">
        <v>45</v>
      </c>
      <c r="G8" s="12">
        <v>41</v>
      </c>
      <c r="K8" s="12">
        <v>5</v>
      </c>
      <c r="L8" s="14">
        <v>160</v>
      </c>
    </row>
    <row r="9" spans="1:12" ht="14.25" customHeight="1">
      <c r="A9" s="15">
        <v>6</v>
      </c>
      <c r="B9" s="11" t="s">
        <v>78</v>
      </c>
      <c r="C9" s="12">
        <v>50</v>
      </c>
      <c r="D9" s="12">
        <v>0</v>
      </c>
      <c r="E9" s="12">
        <v>36</v>
      </c>
      <c r="F9" s="12">
        <v>35</v>
      </c>
      <c r="G9" s="12">
        <v>35</v>
      </c>
      <c r="K9" s="12">
        <v>4</v>
      </c>
      <c r="L9" s="14">
        <v>156</v>
      </c>
    </row>
    <row r="10" spans="1:12" ht="14.25" customHeight="1">
      <c r="A10" s="15" t="s">
        <v>181</v>
      </c>
      <c r="B10" s="11" t="s">
        <v>13</v>
      </c>
      <c r="C10" s="12">
        <v>28</v>
      </c>
      <c r="D10" s="12">
        <v>35</v>
      </c>
      <c r="E10" s="12">
        <v>45</v>
      </c>
      <c r="F10" s="12">
        <v>0</v>
      </c>
      <c r="G10" s="12">
        <v>45</v>
      </c>
      <c r="K10" s="12">
        <v>4</v>
      </c>
      <c r="L10" s="14">
        <v>153</v>
      </c>
    </row>
    <row r="11" spans="1:12" ht="14.25" customHeight="1">
      <c r="A11" s="15" t="s">
        <v>181</v>
      </c>
      <c r="B11" s="11" t="s">
        <v>7</v>
      </c>
      <c r="C11" s="12">
        <v>35</v>
      </c>
      <c r="D11" s="12">
        <v>30</v>
      </c>
      <c r="E11" s="12">
        <v>50</v>
      </c>
      <c r="F11" s="12">
        <v>35</v>
      </c>
      <c r="G11" s="12">
        <v>33</v>
      </c>
      <c r="K11" s="12">
        <v>5</v>
      </c>
      <c r="L11" s="14">
        <v>153</v>
      </c>
    </row>
    <row r="12" spans="1:12" ht="14.25" customHeight="1">
      <c r="A12" s="15">
        <v>9</v>
      </c>
      <c r="B12" s="11" t="s">
        <v>65</v>
      </c>
      <c r="C12" s="12">
        <v>35</v>
      </c>
      <c r="D12" s="12">
        <v>28</v>
      </c>
      <c r="E12" s="12">
        <v>30</v>
      </c>
      <c r="F12" s="12">
        <v>38</v>
      </c>
      <c r="G12" s="12">
        <v>0</v>
      </c>
      <c r="K12" s="12">
        <v>4</v>
      </c>
      <c r="L12" s="14">
        <v>131</v>
      </c>
    </row>
    <row r="13" spans="1:12" ht="14.25" customHeight="1">
      <c r="A13" s="15">
        <v>10</v>
      </c>
      <c r="B13" s="11" t="s">
        <v>24</v>
      </c>
      <c r="C13" s="12">
        <v>27</v>
      </c>
      <c r="D13" s="12">
        <v>34</v>
      </c>
      <c r="E13" s="12">
        <v>21</v>
      </c>
      <c r="F13" s="12">
        <v>0</v>
      </c>
      <c r="G13" s="12">
        <v>29</v>
      </c>
      <c r="K13" s="12">
        <v>4</v>
      </c>
      <c r="L13" s="14">
        <v>111</v>
      </c>
    </row>
    <row r="14" spans="1:12" ht="14.25" customHeight="1">
      <c r="A14" s="15">
        <v>11</v>
      </c>
      <c r="B14" s="11" t="s">
        <v>108</v>
      </c>
      <c r="C14" s="12">
        <v>0</v>
      </c>
      <c r="D14" s="12">
        <v>0</v>
      </c>
      <c r="E14" s="12">
        <v>36</v>
      </c>
      <c r="F14" s="12">
        <v>45</v>
      </c>
      <c r="G14" s="12">
        <v>26</v>
      </c>
      <c r="K14" s="12">
        <v>3</v>
      </c>
      <c r="L14" s="14">
        <v>107</v>
      </c>
    </row>
    <row r="15" spans="1:12" ht="14.25" customHeight="1">
      <c r="A15" s="15" t="s">
        <v>165</v>
      </c>
      <c r="B15" s="11" t="s">
        <v>44</v>
      </c>
      <c r="C15" s="12">
        <v>26</v>
      </c>
      <c r="D15" s="12">
        <v>0</v>
      </c>
      <c r="E15" s="12">
        <v>25</v>
      </c>
      <c r="F15" s="12">
        <v>0</v>
      </c>
      <c r="G15" s="12">
        <v>50</v>
      </c>
      <c r="K15" s="12">
        <v>3</v>
      </c>
      <c r="L15" s="14">
        <v>101</v>
      </c>
    </row>
    <row r="16" spans="1:12" ht="14.25" customHeight="1">
      <c r="A16" s="15" t="s">
        <v>165</v>
      </c>
      <c r="B16" s="11" t="s">
        <v>28</v>
      </c>
      <c r="C16" s="12">
        <v>25</v>
      </c>
      <c r="D16" s="12">
        <v>25</v>
      </c>
      <c r="E16" s="12">
        <v>28</v>
      </c>
      <c r="F16" s="12">
        <v>23</v>
      </c>
      <c r="G16" s="12">
        <v>0</v>
      </c>
      <c r="K16" s="12">
        <v>4</v>
      </c>
      <c r="L16" s="14">
        <v>101</v>
      </c>
    </row>
    <row r="17" spans="1:12" ht="14.25" customHeight="1">
      <c r="A17" s="15">
        <v>14</v>
      </c>
      <c r="B17" s="11" t="s">
        <v>86</v>
      </c>
      <c r="C17" s="12">
        <v>0</v>
      </c>
      <c r="D17" s="12">
        <v>29</v>
      </c>
      <c r="E17" s="12">
        <v>33</v>
      </c>
      <c r="F17" s="12">
        <v>36</v>
      </c>
      <c r="G17" s="12">
        <v>0</v>
      </c>
      <c r="K17" s="12">
        <v>3</v>
      </c>
      <c r="L17" s="14">
        <v>98</v>
      </c>
    </row>
    <row r="18" spans="1:12" ht="14.25" customHeight="1">
      <c r="A18" s="15">
        <v>15</v>
      </c>
      <c r="B18" s="11" t="s">
        <v>57</v>
      </c>
      <c r="C18" s="12">
        <v>20</v>
      </c>
      <c r="D18" s="12">
        <v>17</v>
      </c>
      <c r="E18" s="12">
        <v>0</v>
      </c>
      <c r="F18" s="12">
        <v>29</v>
      </c>
      <c r="G18" s="12">
        <v>25</v>
      </c>
      <c r="K18" s="12">
        <v>4</v>
      </c>
      <c r="L18" s="14">
        <v>91</v>
      </c>
    </row>
    <row r="19" spans="1:12" ht="14.25" customHeight="1">
      <c r="A19" s="15" t="s">
        <v>130</v>
      </c>
      <c r="B19" s="11" t="s">
        <v>1</v>
      </c>
      <c r="C19" s="12">
        <v>38</v>
      </c>
      <c r="D19" s="12">
        <v>38</v>
      </c>
      <c r="E19" s="12">
        <v>0</v>
      </c>
      <c r="F19" s="12">
        <v>0</v>
      </c>
      <c r="G19" s="12">
        <v>0</v>
      </c>
      <c r="K19" s="12">
        <v>2</v>
      </c>
      <c r="L19" s="14">
        <v>76</v>
      </c>
    </row>
    <row r="20" spans="1:12" ht="14.25" customHeight="1">
      <c r="A20" s="15" t="s">
        <v>130</v>
      </c>
      <c r="B20" s="11" t="s">
        <v>3</v>
      </c>
      <c r="C20" s="12">
        <v>21</v>
      </c>
      <c r="D20" s="12">
        <v>0</v>
      </c>
      <c r="E20" s="12">
        <v>16</v>
      </c>
      <c r="F20" s="12">
        <v>18</v>
      </c>
      <c r="G20" s="12">
        <v>21</v>
      </c>
      <c r="K20" s="12">
        <v>4</v>
      </c>
      <c r="L20" s="14">
        <v>76</v>
      </c>
    </row>
    <row r="21" spans="1:12" ht="14.25" customHeight="1">
      <c r="A21" s="15">
        <v>18</v>
      </c>
      <c r="B21" s="11" t="s">
        <v>114</v>
      </c>
      <c r="C21" s="12">
        <v>0</v>
      </c>
      <c r="D21" s="12">
        <v>50</v>
      </c>
      <c r="E21" s="12">
        <v>24</v>
      </c>
      <c r="F21" s="12">
        <v>0</v>
      </c>
      <c r="G21" s="12">
        <v>0</v>
      </c>
      <c r="K21" s="12">
        <v>2</v>
      </c>
      <c r="L21" s="14">
        <v>74</v>
      </c>
    </row>
    <row r="22" spans="1:12" ht="14.25" customHeight="1">
      <c r="A22" s="15" t="s">
        <v>82</v>
      </c>
      <c r="B22" s="11" t="s">
        <v>6</v>
      </c>
      <c r="C22" s="12">
        <v>22</v>
      </c>
      <c r="D22" s="12">
        <v>24</v>
      </c>
      <c r="E22" s="12">
        <v>0</v>
      </c>
      <c r="F22" s="12">
        <v>24</v>
      </c>
      <c r="G22" s="12">
        <v>0</v>
      </c>
      <c r="K22" s="12">
        <v>3</v>
      </c>
      <c r="L22" s="14">
        <v>70</v>
      </c>
    </row>
    <row r="23" spans="1:12" ht="14.25" customHeight="1">
      <c r="A23" s="15" t="s">
        <v>82</v>
      </c>
      <c r="B23" s="11" t="s">
        <v>64</v>
      </c>
      <c r="C23" s="12">
        <v>20</v>
      </c>
      <c r="D23" s="12">
        <v>19</v>
      </c>
      <c r="E23" s="12">
        <v>31</v>
      </c>
      <c r="F23" s="12">
        <v>0</v>
      </c>
      <c r="G23" s="12">
        <v>0</v>
      </c>
      <c r="K23" s="12">
        <v>3</v>
      </c>
      <c r="L23" s="14">
        <v>70</v>
      </c>
    </row>
    <row r="24" spans="1:12" ht="14.25" customHeight="1">
      <c r="A24" s="15">
        <v>21</v>
      </c>
      <c r="B24" s="11" t="s">
        <v>126</v>
      </c>
      <c r="C24" s="12">
        <v>0</v>
      </c>
      <c r="D24" s="12">
        <v>20</v>
      </c>
      <c r="E24" s="12">
        <v>0</v>
      </c>
      <c r="F24" s="12">
        <v>28</v>
      </c>
      <c r="G24" s="12">
        <v>21</v>
      </c>
      <c r="K24" s="12">
        <v>3</v>
      </c>
      <c r="L24" s="14">
        <v>69</v>
      </c>
    </row>
    <row r="25" spans="1:12" ht="14.25" customHeight="1">
      <c r="A25" s="15">
        <v>22</v>
      </c>
      <c r="B25" s="11" t="s">
        <v>135</v>
      </c>
      <c r="C25" s="12">
        <v>0</v>
      </c>
      <c r="D25" s="12">
        <v>0</v>
      </c>
      <c r="E25" s="12">
        <v>0</v>
      </c>
      <c r="F25" s="12">
        <v>33</v>
      </c>
      <c r="G25" s="12">
        <v>31</v>
      </c>
      <c r="K25" s="12">
        <v>2</v>
      </c>
      <c r="L25" s="14">
        <v>64</v>
      </c>
    </row>
    <row r="26" spans="1:12" ht="14.25" customHeight="1">
      <c r="A26" s="15">
        <v>23</v>
      </c>
      <c r="B26" s="11" t="s">
        <v>111</v>
      </c>
      <c r="C26" s="12">
        <v>0</v>
      </c>
      <c r="D26" s="12">
        <v>33</v>
      </c>
      <c r="E26" s="12">
        <v>27</v>
      </c>
      <c r="F26" s="12">
        <v>0</v>
      </c>
      <c r="G26" s="12">
        <v>0</v>
      </c>
      <c r="K26" s="12">
        <v>2</v>
      </c>
      <c r="L26" s="14">
        <v>60</v>
      </c>
    </row>
    <row r="27" spans="1:12" ht="14.25" customHeight="1">
      <c r="A27" s="15" t="s">
        <v>157</v>
      </c>
      <c r="B27" s="11" t="s">
        <v>109</v>
      </c>
      <c r="C27" s="12">
        <v>0</v>
      </c>
      <c r="D27" s="12">
        <v>0</v>
      </c>
      <c r="E27" s="12">
        <v>32</v>
      </c>
      <c r="F27" s="12">
        <v>0</v>
      </c>
      <c r="G27" s="12">
        <v>27</v>
      </c>
      <c r="K27" s="12">
        <v>2</v>
      </c>
      <c r="L27" s="14">
        <v>59</v>
      </c>
    </row>
    <row r="28" spans="1:12" ht="14.25" customHeight="1">
      <c r="A28" s="15" t="s">
        <v>157</v>
      </c>
      <c r="B28" s="11" t="s">
        <v>61</v>
      </c>
      <c r="C28" s="12">
        <v>17</v>
      </c>
      <c r="D28" s="12">
        <v>22</v>
      </c>
      <c r="E28" s="12">
        <v>0</v>
      </c>
      <c r="F28" s="12">
        <v>20</v>
      </c>
      <c r="G28" s="12">
        <v>0</v>
      </c>
      <c r="K28" s="12">
        <v>3</v>
      </c>
      <c r="L28" s="14">
        <v>59</v>
      </c>
    </row>
    <row r="29" spans="1:12" ht="14.25" customHeight="1">
      <c r="A29" s="15">
        <v>26</v>
      </c>
      <c r="B29" s="11" t="s">
        <v>43</v>
      </c>
      <c r="C29" s="12">
        <v>29</v>
      </c>
      <c r="D29" s="12">
        <v>27</v>
      </c>
      <c r="E29" s="12">
        <v>0</v>
      </c>
      <c r="F29" s="12">
        <v>0</v>
      </c>
      <c r="G29" s="12">
        <v>0</v>
      </c>
      <c r="K29" s="12">
        <v>2</v>
      </c>
      <c r="L29" s="14">
        <v>56</v>
      </c>
    </row>
    <row r="30" spans="1:12" ht="14.25" customHeight="1">
      <c r="A30" s="15" t="s">
        <v>45</v>
      </c>
      <c r="B30" s="11" t="s">
        <v>87</v>
      </c>
      <c r="C30" s="12">
        <v>0</v>
      </c>
      <c r="D30" s="12">
        <v>26</v>
      </c>
      <c r="E30" s="12">
        <v>29</v>
      </c>
      <c r="F30" s="12">
        <v>0</v>
      </c>
      <c r="G30" s="12">
        <v>0</v>
      </c>
      <c r="K30" s="12">
        <v>2</v>
      </c>
      <c r="L30" s="14">
        <v>55</v>
      </c>
    </row>
    <row r="31" spans="1:12" ht="14.25" customHeight="1">
      <c r="A31" s="15" t="s">
        <v>45</v>
      </c>
      <c r="B31" s="11" t="s">
        <v>116</v>
      </c>
      <c r="C31" s="12">
        <v>0</v>
      </c>
      <c r="D31" s="12">
        <v>0</v>
      </c>
      <c r="E31" s="12">
        <v>22</v>
      </c>
      <c r="F31" s="12">
        <v>0</v>
      </c>
      <c r="G31" s="12">
        <v>33</v>
      </c>
      <c r="K31" s="12">
        <v>2</v>
      </c>
      <c r="L31" s="14">
        <v>55</v>
      </c>
    </row>
    <row r="32" spans="1:12" ht="14.25" customHeight="1">
      <c r="A32" s="15" t="s">
        <v>45</v>
      </c>
      <c r="B32" s="11" t="s">
        <v>62</v>
      </c>
      <c r="C32" s="12">
        <v>24</v>
      </c>
      <c r="D32" s="12">
        <v>0</v>
      </c>
      <c r="E32" s="12">
        <v>0</v>
      </c>
      <c r="F32" s="12">
        <v>31</v>
      </c>
      <c r="G32" s="12">
        <v>0</v>
      </c>
      <c r="K32" s="12">
        <v>2</v>
      </c>
      <c r="L32" s="14">
        <v>55</v>
      </c>
    </row>
    <row r="33" spans="1:12" ht="14.25" customHeight="1">
      <c r="A33" s="15">
        <v>30</v>
      </c>
      <c r="B33" s="11" t="s">
        <v>143</v>
      </c>
      <c r="C33" s="12">
        <v>0</v>
      </c>
      <c r="D33" s="12">
        <v>0</v>
      </c>
      <c r="E33" s="12">
        <v>0</v>
      </c>
      <c r="F33" s="12">
        <v>21</v>
      </c>
      <c r="G33" s="12">
        <v>31</v>
      </c>
      <c r="K33" s="12">
        <v>2</v>
      </c>
      <c r="L33" s="14">
        <v>52</v>
      </c>
    </row>
    <row r="34" spans="1:12" ht="14.25" customHeight="1">
      <c r="A34" s="15">
        <v>31</v>
      </c>
      <c r="B34" s="11" t="s">
        <v>140</v>
      </c>
      <c r="C34" s="12">
        <v>0</v>
      </c>
      <c r="D34" s="12">
        <v>0</v>
      </c>
      <c r="E34" s="12">
        <v>0</v>
      </c>
      <c r="F34" s="12">
        <v>28</v>
      </c>
      <c r="G34" s="12">
        <v>23</v>
      </c>
      <c r="K34" s="12">
        <v>2</v>
      </c>
      <c r="L34" s="14">
        <v>51</v>
      </c>
    </row>
    <row r="35" spans="1:12" ht="14.25" customHeight="1">
      <c r="A35" s="15">
        <v>32</v>
      </c>
      <c r="B35" s="11" t="s">
        <v>70</v>
      </c>
      <c r="C35" s="12">
        <v>32</v>
      </c>
      <c r="D35" s="12">
        <v>0</v>
      </c>
      <c r="E35" s="12">
        <v>18</v>
      </c>
      <c r="F35" s="12">
        <v>0</v>
      </c>
      <c r="G35" s="12">
        <v>0</v>
      </c>
      <c r="K35" s="12">
        <v>2</v>
      </c>
      <c r="L35" s="14">
        <v>50</v>
      </c>
    </row>
    <row r="36" spans="1:12" ht="14.25" customHeight="1">
      <c r="A36" s="15">
        <v>33</v>
      </c>
      <c r="B36" s="11" t="s">
        <v>27</v>
      </c>
      <c r="C36" s="12">
        <v>14</v>
      </c>
      <c r="D36" s="12">
        <v>0</v>
      </c>
      <c r="E36" s="12">
        <v>0</v>
      </c>
      <c r="F36" s="12">
        <v>19</v>
      </c>
      <c r="G36" s="12">
        <v>16</v>
      </c>
      <c r="K36" s="12">
        <v>3</v>
      </c>
      <c r="L36" s="14">
        <v>49</v>
      </c>
    </row>
    <row r="37" spans="1:12" ht="14.25" customHeight="1">
      <c r="A37" s="15">
        <v>34</v>
      </c>
      <c r="B37" s="11" t="s">
        <v>25</v>
      </c>
      <c r="C37" s="12">
        <v>24</v>
      </c>
      <c r="D37" s="12">
        <v>21</v>
      </c>
      <c r="E37" s="12">
        <v>0</v>
      </c>
      <c r="F37" s="12">
        <v>0</v>
      </c>
      <c r="G37" s="12">
        <v>0</v>
      </c>
      <c r="K37" s="12">
        <v>2</v>
      </c>
      <c r="L37" s="14">
        <v>45</v>
      </c>
    </row>
    <row r="38" spans="1:12" ht="14.25" customHeight="1">
      <c r="A38" s="15">
        <v>35</v>
      </c>
      <c r="B38" s="11" t="s">
        <v>115</v>
      </c>
      <c r="C38" s="12">
        <v>0</v>
      </c>
      <c r="D38" s="12">
        <v>0</v>
      </c>
      <c r="E38" s="12">
        <v>23</v>
      </c>
      <c r="F38" s="12">
        <v>0</v>
      </c>
      <c r="G38" s="12">
        <v>19</v>
      </c>
      <c r="K38" s="12">
        <v>2</v>
      </c>
      <c r="L38" s="14">
        <v>42</v>
      </c>
    </row>
    <row r="39" spans="1:12" ht="14.25" customHeight="1">
      <c r="A39" s="15">
        <v>36</v>
      </c>
      <c r="B39" s="11" t="s">
        <v>170</v>
      </c>
      <c r="C39" s="12">
        <v>0</v>
      </c>
      <c r="D39" s="12">
        <v>14</v>
      </c>
      <c r="E39" s="12">
        <v>0</v>
      </c>
      <c r="F39" s="12">
        <v>0</v>
      </c>
      <c r="G39" s="12">
        <v>23</v>
      </c>
      <c r="K39" s="12">
        <v>2</v>
      </c>
      <c r="L39" s="14">
        <v>37</v>
      </c>
    </row>
    <row r="40" spans="1:12" ht="14.25" customHeight="1">
      <c r="A40" s="15" t="s">
        <v>51</v>
      </c>
      <c r="B40" s="11" t="s">
        <v>68</v>
      </c>
      <c r="C40" s="12">
        <v>35</v>
      </c>
      <c r="D40" s="12">
        <v>0</v>
      </c>
      <c r="E40" s="12">
        <v>0</v>
      </c>
      <c r="F40" s="12">
        <v>0</v>
      </c>
      <c r="G40" s="12">
        <v>0</v>
      </c>
      <c r="K40" s="12">
        <v>1</v>
      </c>
      <c r="L40" s="14">
        <v>35</v>
      </c>
    </row>
    <row r="41" spans="1:12" ht="14.25" customHeight="1">
      <c r="A41" s="15" t="s">
        <v>51</v>
      </c>
      <c r="B41" s="11" t="s">
        <v>163</v>
      </c>
      <c r="C41" s="12">
        <v>0</v>
      </c>
      <c r="D41" s="12">
        <v>0</v>
      </c>
      <c r="E41" s="12">
        <v>0</v>
      </c>
      <c r="F41" s="12">
        <v>0</v>
      </c>
      <c r="G41" s="12">
        <v>35</v>
      </c>
      <c r="K41" s="12">
        <v>1</v>
      </c>
      <c r="L41" s="14">
        <v>35</v>
      </c>
    </row>
    <row r="42" spans="1:12" ht="14.25" customHeight="1">
      <c r="A42" s="15" t="s">
        <v>155</v>
      </c>
      <c r="B42" s="11" t="s">
        <v>137</v>
      </c>
      <c r="C42" s="12">
        <v>0</v>
      </c>
      <c r="D42" s="12">
        <v>0</v>
      </c>
      <c r="E42" s="12">
        <v>0</v>
      </c>
      <c r="F42" s="12">
        <v>32</v>
      </c>
      <c r="G42" s="12">
        <v>0</v>
      </c>
      <c r="K42" s="12">
        <v>1</v>
      </c>
      <c r="L42" s="14">
        <v>32</v>
      </c>
    </row>
    <row r="43" spans="1:12" ht="14.25" customHeight="1">
      <c r="A43" s="15" t="s">
        <v>155</v>
      </c>
      <c r="B43" s="11" t="s">
        <v>10</v>
      </c>
      <c r="C43" s="12">
        <v>32</v>
      </c>
      <c r="D43" s="12">
        <v>0</v>
      </c>
      <c r="E43" s="12">
        <v>0</v>
      </c>
      <c r="F43" s="12">
        <v>0</v>
      </c>
      <c r="G43" s="12">
        <v>0</v>
      </c>
      <c r="K43" s="12">
        <v>1</v>
      </c>
      <c r="L43" s="14">
        <v>32</v>
      </c>
    </row>
    <row r="44" spans="1:12" ht="14.25" customHeight="1">
      <c r="A44" s="15" t="s">
        <v>84</v>
      </c>
      <c r="B44" s="11" t="s">
        <v>96</v>
      </c>
      <c r="C44" s="12">
        <v>15</v>
      </c>
      <c r="D44" s="12">
        <v>16</v>
      </c>
      <c r="E44" s="12">
        <v>0</v>
      </c>
      <c r="F44" s="12">
        <v>0</v>
      </c>
      <c r="G44" s="12">
        <v>0</v>
      </c>
      <c r="K44" s="12">
        <v>2</v>
      </c>
      <c r="L44" s="14">
        <v>31</v>
      </c>
    </row>
    <row r="45" spans="1:12" ht="14.25" customHeight="1">
      <c r="A45" s="15" t="s">
        <v>84</v>
      </c>
      <c r="B45" s="11" t="s">
        <v>138</v>
      </c>
      <c r="C45" s="12">
        <v>0</v>
      </c>
      <c r="D45" s="12">
        <v>0</v>
      </c>
      <c r="E45" s="12">
        <v>0</v>
      </c>
      <c r="F45" s="12">
        <v>31</v>
      </c>
      <c r="G45" s="12">
        <v>0</v>
      </c>
      <c r="K45" s="12">
        <v>1</v>
      </c>
      <c r="L45" s="14">
        <v>31</v>
      </c>
    </row>
    <row r="46" spans="1:12" ht="14.25" customHeight="1">
      <c r="A46" s="15" t="s">
        <v>84</v>
      </c>
      <c r="B46" s="11" t="s">
        <v>85</v>
      </c>
      <c r="C46" s="12">
        <v>0</v>
      </c>
      <c r="D46" s="12">
        <v>31</v>
      </c>
      <c r="E46" s="12">
        <v>0</v>
      </c>
      <c r="F46" s="12">
        <v>0</v>
      </c>
      <c r="G46" s="12">
        <v>0</v>
      </c>
      <c r="K46" s="12">
        <v>1</v>
      </c>
      <c r="L46" s="14">
        <v>31</v>
      </c>
    </row>
    <row r="47" spans="1:12" ht="14.25" customHeight="1">
      <c r="A47" s="15">
        <v>44</v>
      </c>
      <c r="B47" s="11" t="s">
        <v>125</v>
      </c>
      <c r="C47" s="12">
        <v>0</v>
      </c>
      <c r="D47" s="12">
        <v>12</v>
      </c>
      <c r="E47" s="12">
        <v>17</v>
      </c>
      <c r="F47" s="12">
        <v>0</v>
      </c>
      <c r="G47" s="12">
        <v>0</v>
      </c>
      <c r="K47" s="12">
        <v>2</v>
      </c>
      <c r="L47" s="14">
        <v>29</v>
      </c>
    </row>
    <row r="48" spans="1:12" ht="14.25" customHeight="1">
      <c r="A48" s="15" t="s">
        <v>182</v>
      </c>
      <c r="B48" s="11" t="s">
        <v>167</v>
      </c>
      <c r="C48" s="12">
        <v>0</v>
      </c>
      <c r="D48" s="12">
        <v>0</v>
      </c>
      <c r="E48" s="12">
        <v>0</v>
      </c>
      <c r="F48" s="12">
        <v>0</v>
      </c>
      <c r="G48" s="12">
        <v>28</v>
      </c>
      <c r="K48" s="12">
        <v>1</v>
      </c>
      <c r="L48" s="14">
        <v>28</v>
      </c>
    </row>
    <row r="49" spans="1:12" ht="14.25" customHeight="1">
      <c r="A49" s="15" t="s">
        <v>182</v>
      </c>
      <c r="B49" s="11" t="s">
        <v>139</v>
      </c>
      <c r="C49" s="12">
        <v>0</v>
      </c>
      <c r="D49" s="12">
        <v>0</v>
      </c>
      <c r="E49" s="12">
        <v>0</v>
      </c>
      <c r="F49" s="12">
        <v>28</v>
      </c>
      <c r="G49" s="12">
        <v>0</v>
      </c>
      <c r="K49" s="12">
        <v>1</v>
      </c>
      <c r="L49" s="14">
        <v>28</v>
      </c>
    </row>
    <row r="50" spans="1:12" ht="14.25" customHeight="1">
      <c r="A50" s="15" t="s">
        <v>182</v>
      </c>
      <c r="B50" s="11" t="s">
        <v>141</v>
      </c>
      <c r="C50" s="12">
        <v>0</v>
      </c>
      <c r="D50" s="12">
        <v>0</v>
      </c>
      <c r="E50" s="12">
        <v>0</v>
      </c>
      <c r="F50" s="12">
        <v>28</v>
      </c>
      <c r="G50" s="12">
        <v>0</v>
      </c>
      <c r="K50" s="12">
        <v>1</v>
      </c>
      <c r="L50" s="14">
        <v>28</v>
      </c>
    </row>
    <row r="51" spans="1:12" ht="14.25" customHeight="1">
      <c r="A51" s="15">
        <v>48</v>
      </c>
      <c r="B51" s="11" t="s">
        <v>100</v>
      </c>
      <c r="C51" s="12">
        <v>0</v>
      </c>
      <c r="D51" s="12">
        <v>13</v>
      </c>
      <c r="E51" s="12">
        <v>0</v>
      </c>
      <c r="F51" s="12">
        <v>0</v>
      </c>
      <c r="G51" s="12">
        <v>14</v>
      </c>
      <c r="K51" s="12">
        <v>2</v>
      </c>
      <c r="L51" s="14">
        <v>27</v>
      </c>
    </row>
    <row r="52" spans="1:12" ht="14.25" customHeight="1">
      <c r="A52" s="15">
        <v>49</v>
      </c>
      <c r="B52" s="11" t="s">
        <v>124</v>
      </c>
      <c r="C52" s="12">
        <v>0</v>
      </c>
      <c r="D52" s="12">
        <v>0</v>
      </c>
      <c r="E52" s="12">
        <v>26</v>
      </c>
      <c r="F52" s="12">
        <v>0</v>
      </c>
      <c r="G52" s="12">
        <v>0</v>
      </c>
      <c r="K52" s="12">
        <v>1</v>
      </c>
      <c r="L52" s="14">
        <v>26</v>
      </c>
    </row>
    <row r="53" spans="1:12" ht="14.25" customHeight="1">
      <c r="A53" s="15">
        <v>50</v>
      </c>
      <c r="B53" s="11" t="s">
        <v>169</v>
      </c>
      <c r="C53" s="12">
        <v>0</v>
      </c>
      <c r="D53" s="12">
        <v>0</v>
      </c>
      <c r="E53" s="12">
        <v>0</v>
      </c>
      <c r="F53" s="12">
        <v>0</v>
      </c>
      <c r="G53" s="12">
        <v>24</v>
      </c>
      <c r="K53" s="12">
        <v>1</v>
      </c>
      <c r="L53" s="14">
        <v>24</v>
      </c>
    </row>
    <row r="54" spans="1:12" ht="14.25" customHeight="1">
      <c r="A54" s="15" t="s">
        <v>183</v>
      </c>
      <c r="B54" s="11" t="s">
        <v>142</v>
      </c>
      <c r="C54" s="12">
        <v>0</v>
      </c>
      <c r="D54" s="12">
        <v>0</v>
      </c>
      <c r="E54" s="12">
        <v>0</v>
      </c>
      <c r="F54" s="12">
        <v>23</v>
      </c>
      <c r="G54" s="12">
        <v>0</v>
      </c>
      <c r="K54" s="12">
        <v>1</v>
      </c>
      <c r="L54" s="14">
        <v>23</v>
      </c>
    </row>
    <row r="55" spans="1:12" ht="14.25" customHeight="1">
      <c r="A55" s="15" t="s">
        <v>183</v>
      </c>
      <c r="B55" s="11" t="s">
        <v>156</v>
      </c>
      <c r="C55" s="12">
        <v>0</v>
      </c>
      <c r="D55" s="12">
        <v>23</v>
      </c>
      <c r="E55" s="12">
        <v>0</v>
      </c>
      <c r="F55" s="12">
        <v>0</v>
      </c>
      <c r="G55" s="12">
        <v>0</v>
      </c>
      <c r="K55" s="12">
        <v>1</v>
      </c>
      <c r="L55" s="14">
        <v>23</v>
      </c>
    </row>
    <row r="56" spans="1:12" ht="14.25" customHeight="1">
      <c r="A56" s="15" t="s">
        <v>158</v>
      </c>
      <c r="B56" s="11" t="s">
        <v>47</v>
      </c>
      <c r="C56" s="12">
        <v>20</v>
      </c>
      <c r="D56" s="12">
        <v>0</v>
      </c>
      <c r="E56" s="12">
        <v>0</v>
      </c>
      <c r="F56" s="12">
        <v>0</v>
      </c>
      <c r="G56" s="12">
        <v>0</v>
      </c>
      <c r="K56" s="12">
        <v>1</v>
      </c>
      <c r="L56" s="14">
        <v>20</v>
      </c>
    </row>
    <row r="57" spans="1:12" ht="14.25" customHeight="1">
      <c r="A57" s="15" t="s">
        <v>158</v>
      </c>
      <c r="B57" s="11" t="s">
        <v>117</v>
      </c>
      <c r="C57" s="12">
        <v>0</v>
      </c>
      <c r="D57" s="12">
        <v>0</v>
      </c>
      <c r="E57" s="12">
        <v>20</v>
      </c>
      <c r="F57" s="12">
        <v>0</v>
      </c>
      <c r="G57" s="12">
        <v>0</v>
      </c>
      <c r="K57" s="12">
        <v>1</v>
      </c>
      <c r="L57" s="14">
        <v>20</v>
      </c>
    </row>
    <row r="58" spans="1:12" ht="14.25" customHeight="1">
      <c r="A58" s="15">
        <v>55</v>
      </c>
      <c r="B58" s="11" t="s">
        <v>119</v>
      </c>
      <c r="C58" s="12">
        <v>0</v>
      </c>
      <c r="D58" s="12">
        <v>0</v>
      </c>
      <c r="E58" s="12">
        <v>19</v>
      </c>
      <c r="F58" s="12">
        <v>0</v>
      </c>
      <c r="G58" s="12">
        <v>0</v>
      </c>
      <c r="K58" s="12">
        <v>1</v>
      </c>
      <c r="L58" s="14">
        <v>19</v>
      </c>
    </row>
    <row r="59" spans="1:12" ht="14.25" customHeight="1">
      <c r="A59" s="15" t="s">
        <v>184</v>
      </c>
      <c r="B59" s="11" t="s">
        <v>94</v>
      </c>
      <c r="C59" s="12">
        <v>0</v>
      </c>
      <c r="D59" s="12">
        <v>18</v>
      </c>
      <c r="E59" s="12">
        <v>0</v>
      </c>
      <c r="F59" s="12">
        <v>0</v>
      </c>
      <c r="G59" s="12">
        <v>0</v>
      </c>
      <c r="K59" s="12">
        <v>1</v>
      </c>
      <c r="L59" s="14">
        <v>18</v>
      </c>
    </row>
    <row r="60" spans="1:12" ht="14.25" customHeight="1">
      <c r="A60" s="15" t="s">
        <v>184</v>
      </c>
      <c r="B60" s="11" t="s">
        <v>188</v>
      </c>
      <c r="C60" s="12">
        <v>0</v>
      </c>
      <c r="D60" s="12">
        <v>0</v>
      </c>
      <c r="E60" s="12">
        <v>0</v>
      </c>
      <c r="F60" s="12">
        <v>0</v>
      </c>
      <c r="G60" s="12">
        <v>18</v>
      </c>
      <c r="K60" s="12">
        <v>1</v>
      </c>
      <c r="L60" s="14">
        <v>18</v>
      </c>
    </row>
    <row r="61" spans="1:12" ht="14.25" customHeight="1">
      <c r="A61" s="15" t="s">
        <v>159</v>
      </c>
      <c r="B61" s="11" t="s">
        <v>174</v>
      </c>
      <c r="C61" s="12">
        <v>0</v>
      </c>
      <c r="D61" s="12">
        <v>0</v>
      </c>
      <c r="E61" s="12">
        <v>0</v>
      </c>
      <c r="F61" s="12">
        <v>0</v>
      </c>
      <c r="G61" s="12">
        <v>17</v>
      </c>
      <c r="K61" s="12">
        <v>1</v>
      </c>
      <c r="L61" s="14">
        <v>17</v>
      </c>
    </row>
    <row r="62" spans="1:12" ht="14.25" customHeight="1">
      <c r="A62" s="15" t="s">
        <v>159</v>
      </c>
      <c r="B62" s="11" t="s">
        <v>150</v>
      </c>
      <c r="C62" s="12">
        <v>0</v>
      </c>
      <c r="D62" s="12">
        <v>0</v>
      </c>
      <c r="E62" s="12">
        <v>0</v>
      </c>
      <c r="F62" s="12">
        <v>17</v>
      </c>
      <c r="G62" s="12">
        <v>0</v>
      </c>
      <c r="K62" s="12">
        <v>1</v>
      </c>
      <c r="L62" s="14">
        <v>17</v>
      </c>
    </row>
    <row r="63" spans="1:12" ht="14.25" customHeight="1">
      <c r="A63" s="15" t="s">
        <v>185</v>
      </c>
      <c r="B63" s="11" t="s">
        <v>151</v>
      </c>
      <c r="C63" s="12">
        <v>0</v>
      </c>
      <c r="D63" s="12">
        <v>0</v>
      </c>
      <c r="E63" s="12">
        <v>0</v>
      </c>
      <c r="F63" s="12">
        <v>16</v>
      </c>
      <c r="G63" s="12">
        <v>0</v>
      </c>
      <c r="K63" s="12">
        <v>1</v>
      </c>
      <c r="L63" s="14">
        <v>16</v>
      </c>
    </row>
    <row r="64" spans="1:12" ht="14.25" customHeight="1">
      <c r="A64" s="15" t="s">
        <v>185</v>
      </c>
      <c r="B64" s="11" t="s">
        <v>63</v>
      </c>
      <c r="C64" s="12">
        <v>16</v>
      </c>
      <c r="D64" s="12">
        <v>0</v>
      </c>
      <c r="E64" s="12">
        <v>0</v>
      </c>
      <c r="F64" s="12">
        <v>0</v>
      </c>
      <c r="G64" s="12">
        <v>0</v>
      </c>
      <c r="K64" s="12">
        <v>1</v>
      </c>
      <c r="L64" s="14">
        <v>16</v>
      </c>
    </row>
    <row r="65" spans="1:12" ht="14.25" customHeight="1">
      <c r="A65" s="15" t="s">
        <v>186</v>
      </c>
      <c r="B65" s="11" t="s">
        <v>97</v>
      </c>
      <c r="C65" s="12">
        <v>0</v>
      </c>
      <c r="D65" s="12">
        <v>15</v>
      </c>
      <c r="E65" s="12">
        <v>0</v>
      </c>
      <c r="F65" s="12">
        <v>0</v>
      </c>
      <c r="G65" s="12">
        <v>0</v>
      </c>
      <c r="K65" s="12">
        <v>1</v>
      </c>
      <c r="L65" s="14">
        <v>15</v>
      </c>
    </row>
    <row r="66" spans="1:12" ht="14.25" customHeight="1">
      <c r="A66" s="15" t="s">
        <v>186</v>
      </c>
      <c r="B66" s="11" t="s">
        <v>175</v>
      </c>
      <c r="C66" s="12">
        <v>0</v>
      </c>
      <c r="D66" s="12">
        <v>0</v>
      </c>
      <c r="E66" s="12">
        <v>0</v>
      </c>
      <c r="F66" s="12">
        <v>0</v>
      </c>
      <c r="G66" s="12">
        <v>15</v>
      </c>
      <c r="K66" s="12">
        <v>1</v>
      </c>
      <c r="L66" s="14">
        <v>15</v>
      </c>
    </row>
    <row r="67" spans="1:12" ht="14.25" customHeight="1">
      <c r="A67" s="15" t="s">
        <v>186</v>
      </c>
      <c r="B67" s="11" t="s">
        <v>122</v>
      </c>
      <c r="C67" s="12">
        <v>15</v>
      </c>
      <c r="D67" s="12">
        <v>0</v>
      </c>
      <c r="E67" s="12">
        <v>0</v>
      </c>
      <c r="F67" s="12">
        <v>0</v>
      </c>
      <c r="G67" s="12">
        <v>0</v>
      </c>
      <c r="K67" s="12">
        <v>1</v>
      </c>
      <c r="L67" s="14">
        <v>15</v>
      </c>
    </row>
    <row r="68" spans="1:12" ht="14.25" customHeight="1">
      <c r="A68" s="15" t="s">
        <v>187</v>
      </c>
      <c r="B68" s="11" t="s">
        <v>176</v>
      </c>
      <c r="C68" s="12">
        <v>0</v>
      </c>
      <c r="D68" s="12">
        <v>0</v>
      </c>
      <c r="E68" s="12">
        <v>0</v>
      </c>
      <c r="F68" s="12">
        <v>0</v>
      </c>
      <c r="G68" s="12">
        <v>13</v>
      </c>
      <c r="K68" s="12">
        <v>1</v>
      </c>
      <c r="L68" s="14">
        <v>13</v>
      </c>
    </row>
    <row r="69" spans="1:12" ht="14.25" customHeight="1">
      <c r="A69" s="15" t="s">
        <v>187</v>
      </c>
      <c r="B69" s="11" t="s">
        <v>55</v>
      </c>
      <c r="C69" s="12">
        <v>13</v>
      </c>
      <c r="D69" s="12">
        <v>0</v>
      </c>
      <c r="E69" s="12">
        <v>0</v>
      </c>
      <c r="F69" s="12">
        <v>0</v>
      </c>
      <c r="G69" s="12">
        <v>0</v>
      </c>
      <c r="K69" s="12">
        <v>1</v>
      </c>
      <c r="L69" s="14">
        <v>13</v>
      </c>
    </row>
    <row r="70" spans="1:12" ht="14.25" customHeight="1">
      <c r="A70" s="15">
        <v>67</v>
      </c>
      <c r="B70" s="11" t="s">
        <v>59</v>
      </c>
      <c r="C70" s="12">
        <v>12</v>
      </c>
      <c r="D70" s="12">
        <v>0</v>
      </c>
      <c r="E70" s="12">
        <v>0</v>
      </c>
      <c r="F70" s="12">
        <v>0</v>
      </c>
      <c r="G70" s="12">
        <v>0</v>
      </c>
      <c r="K70" s="12">
        <v>1</v>
      </c>
      <c r="L70" s="14">
        <v>12</v>
      </c>
    </row>
    <row r="71" spans="1:12" ht="14.25" customHeight="1">
      <c r="A71" s="15">
        <v>68</v>
      </c>
      <c r="B71" s="11" t="s">
        <v>106</v>
      </c>
      <c r="C71" s="12">
        <v>0</v>
      </c>
      <c r="D71" s="12">
        <v>11</v>
      </c>
      <c r="E71" s="12">
        <v>0</v>
      </c>
      <c r="F71" s="12">
        <v>0</v>
      </c>
      <c r="G71" s="12">
        <v>0</v>
      </c>
      <c r="K71" s="12">
        <v>1</v>
      </c>
      <c r="L71" s="14">
        <v>11</v>
      </c>
    </row>
    <row r="72" spans="1:12" ht="14.25" customHeight="1">
      <c r="A72" s="15">
        <v>69</v>
      </c>
      <c r="B72" s="11" t="s">
        <v>127</v>
      </c>
      <c r="C72" s="12">
        <v>0</v>
      </c>
      <c r="D72" s="12">
        <v>10</v>
      </c>
      <c r="E72" s="12">
        <v>0</v>
      </c>
      <c r="F72" s="12">
        <v>0</v>
      </c>
      <c r="G72" s="12">
        <v>0</v>
      </c>
      <c r="K72" s="12">
        <v>1</v>
      </c>
      <c r="L72" s="14">
        <v>10</v>
      </c>
    </row>
    <row r="73" ht="14.25" customHeight="1">
      <c r="A73" s="15"/>
    </row>
    <row r="74" ht="14.25" customHeight="1">
      <c r="A74" s="15"/>
    </row>
    <row r="75" ht="14.25" customHeight="1">
      <c r="A75" s="15"/>
    </row>
    <row r="76" ht="14.25" customHeight="1">
      <c r="A76" s="15"/>
    </row>
    <row r="77" ht="14.25" customHeight="1">
      <c r="A77" s="15"/>
    </row>
    <row r="78" ht="14.25" customHeight="1">
      <c r="A78" s="15"/>
    </row>
    <row r="79" ht="14.25" customHeight="1">
      <c r="A79" s="15"/>
    </row>
    <row r="80" ht="14.25" customHeight="1">
      <c r="A80" s="15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7109375" style="12" customWidth="1"/>
    <col min="2" max="2" width="28.7109375" style="11" customWidth="1"/>
    <col min="3" max="10" width="6.140625" style="12" customWidth="1"/>
    <col min="11" max="11" width="12.7109375" style="12" customWidth="1"/>
    <col min="12" max="12" width="9.00390625" style="14" customWidth="1"/>
    <col min="13" max="16384" width="9.140625" style="11" customWidth="1"/>
  </cols>
  <sheetData>
    <row r="1" spans="1:12" s="13" customFormat="1" ht="14.25" customHeight="1">
      <c r="A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13" customFormat="1" ht="14.25" customHeight="1">
      <c r="A2" s="14" t="s">
        <v>14</v>
      </c>
      <c r="B2" s="13" t="s">
        <v>20</v>
      </c>
      <c r="C2" s="14" t="s">
        <v>30</v>
      </c>
      <c r="D2" s="14" t="s">
        <v>31</v>
      </c>
      <c r="E2" s="14" t="s">
        <v>32</v>
      </c>
      <c r="F2" s="14" t="s">
        <v>34</v>
      </c>
      <c r="G2" s="14" t="s">
        <v>35</v>
      </c>
      <c r="H2" s="14" t="s">
        <v>36</v>
      </c>
      <c r="I2" s="14" t="s">
        <v>37</v>
      </c>
      <c r="J2" s="14" t="s">
        <v>38</v>
      </c>
      <c r="K2" s="14" t="s">
        <v>131</v>
      </c>
      <c r="L2" s="14" t="s">
        <v>33</v>
      </c>
      <c r="M2" s="14"/>
    </row>
    <row r="3" spans="1:12" s="13" customFormat="1" ht="14.25" customHeight="1">
      <c r="A3" s="12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25" customHeight="1">
      <c r="A4" s="12">
        <v>1</v>
      </c>
      <c r="B4" s="11" t="s">
        <v>88</v>
      </c>
      <c r="C4" s="12">
        <v>0</v>
      </c>
      <c r="D4" s="12">
        <v>50</v>
      </c>
      <c r="E4" s="12">
        <v>36</v>
      </c>
      <c r="F4" s="12">
        <v>41</v>
      </c>
      <c r="G4" s="12">
        <v>50</v>
      </c>
      <c r="H4" s="16"/>
      <c r="I4" s="16"/>
      <c r="J4" s="16"/>
      <c r="K4" s="12">
        <v>4</v>
      </c>
      <c r="L4" s="14">
        <v>177</v>
      </c>
    </row>
    <row r="5" spans="1:12" ht="14.25" customHeight="1">
      <c r="A5" s="15">
        <v>2</v>
      </c>
      <c r="B5" s="11" t="s">
        <v>66</v>
      </c>
      <c r="C5" s="12">
        <v>45</v>
      </c>
      <c r="D5" s="12">
        <v>36</v>
      </c>
      <c r="E5" s="12">
        <v>38</v>
      </c>
      <c r="F5" s="12">
        <v>50</v>
      </c>
      <c r="G5" s="12">
        <v>41</v>
      </c>
      <c r="H5" s="16"/>
      <c r="I5" s="16"/>
      <c r="J5" s="16"/>
      <c r="K5" s="12">
        <v>5</v>
      </c>
      <c r="L5" s="14">
        <v>174</v>
      </c>
    </row>
    <row r="6" spans="1:12" ht="14.25" customHeight="1">
      <c r="A6" s="15">
        <v>3</v>
      </c>
      <c r="B6" s="11" t="s">
        <v>4</v>
      </c>
      <c r="C6" s="12">
        <v>32</v>
      </c>
      <c r="D6" s="12">
        <v>0</v>
      </c>
      <c r="E6" s="12">
        <v>50</v>
      </c>
      <c r="F6" s="12">
        <v>35</v>
      </c>
      <c r="G6" s="12">
        <v>38</v>
      </c>
      <c r="H6" s="16"/>
      <c r="I6" s="16"/>
      <c r="J6" s="16"/>
      <c r="K6" s="12">
        <v>4</v>
      </c>
      <c r="L6" s="14">
        <v>155</v>
      </c>
    </row>
    <row r="7" spans="1:12" ht="14.25" customHeight="1">
      <c r="A7" s="12">
        <v>4</v>
      </c>
      <c r="B7" s="11" t="s">
        <v>40</v>
      </c>
      <c r="C7" s="12">
        <v>36</v>
      </c>
      <c r="D7" s="12">
        <v>31</v>
      </c>
      <c r="E7" s="12">
        <v>33</v>
      </c>
      <c r="F7" s="12">
        <v>35</v>
      </c>
      <c r="G7" s="12">
        <v>0</v>
      </c>
      <c r="H7" s="16"/>
      <c r="I7" s="16"/>
      <c r="J7" s="16"/>
      <c r="K7" s="12">
        <v>4</v>
      </c>
      <c r="L7" s="14">
        <v>135</v>
      </c>
    </row>
    <row r="8" spans="1:12" ht="14.25" customHeight="1">
      <c r="A8" s="12">
        <v>5</v>
      </c>
      <c r="B8" s="11" t="s">
        <v>103</v>
      </c>
      <c r="C8" s="12">
        <v>0</v>
      </c>
      <c r="D8" s="12">
        <v>24</v>
      </c>
      <c r="E8" s="12">
        <v>31</v>
      </c>
      <c r="F8" s="12">
        <v>33</v>
      </c>
      <c r="G8" s="12">
        <v>34</v>
      </c>
      <c r="H8" s="16"/>
      <c r="I8" s="16"/>
      <c r="J8" s="16"/>
      <c r="K8" s="12">
        <v>4</v>
      </c>
      <c r="L8" s="14">
        <v>122</v>
      </c>
    </row>
    <row r="9" spans="1:12" ht="14.25" customHeight="1">
      <c r="A9" s="12">
        <v>6</v>
      </c>
      <c r="B9" s="11" t="s">
        <v>54</v>
      </c>
      <c r="C9" s="12">
        <v>41</v>
      </c>
      <c r="D9" s="12">
        <v>33</v>
      </c>
      <c r="E9" s="12">
        <v>0</v>
      </c>
      <c r="F9" s="12">
        <v>36</v>
      </c>
      <c r="G9" s="12">
        <v>0</v>
      </c>
      <c r="H9" s="16"/>
      <c r="I9" s="16"/>
      <c r="J9" s="16"/>
      <c r="K9" s="12">
        <v>3</v>
      </c>
      <c r="L9" s="14">
        <v>110</v>
      </c>
    </row>
    <row r="10" spans="1:12" ht="14.25" customHeight="1">
      <c r="A10" s="12">
        <v>7</v>
      </c>
      <c r="B10" s="11" t="s">
        <v>67</v>
      </c>
      <c r="C10" s="12">
        <v>35</v>
      </c>
      <c r="D10" s="12">
        <v>0</v>
      </c>
      <c r="E10" s="12">
        <v>0</v>
      </c>
      <c r="F10" s="12">
        <v>30</v>
      </c>
      <c r="G10" s="12">
        <v>36</v>
      </c>
      <c r="H10" s="16"/>
      <c r="I10" s="16"/>
      <c r="J10" s="16"/>
      <c r="K10" s="12">
        <v>3</v>
      </c>
      <c r="L10" s="14">
        <v>101</v>
      </c>
    </row>
    <row r="11" spans="1:12" ht="14.25" customHeight="1">
      <c r="A11" s="12">
        <v>8</v>
      </c>
      <c r="B11" s="11" t="s">
        <v>132</v>
      </c>
      <c r="C11" s="12">
        <v>0</v>
      </c>
      <c r="D11" s="12">
        <v>0</v>
      </c>
      <c r="E11" s="12">
        <v>41</v>
      </c>
      <c r="F11" s="12">
        <v>0</v>
      </c>
      <c r="G11" s="12">
        <v>50</v>
      </c>
      <c r="H11" s="16"/>
      <c r="I11" s="16"/>
      <c r="J11" s="16"/>
      <c r="K11" s="12">
        <v>2</v>
      </c>
      <c r="L11" s="14">
        <v>91</v>
      </c>
    </row>
    <row r="12" spans="1:12" ht="14.25" customHeight="1">
      <c r="A12" s="12">
        <v>9</v>
      </c>
      <c r="B12" s="11" t="s">
        <v>69</v>
      </c>
      <c r="C12" s="12">
        <v>30</v>
      </c>
      <c r="D12" s="12">
        <v>29</v>
      </c>
      <c r="E12" s="12">
        <v>0</v>
      </c>
      <c r="F12" s="12">
        <v>28</v>
      </c>
      <c r="G12" s="12">
        <v>0</v>
      </c>
      <c r="H12" s="16"/>
      <c r="I12" s="16"/>
      <c r="J12" s="16"/>
      <c r="K12" s="12">
        <v>3</v>
      </c>
      <c r="L12" s="14">
        <v>87</v>
      </c>
    </row>
    <row r="13" spans="1:12" ht="14.25" customHeight="1">
      <c r="A13" s="15">
        <v>10</v>
      </c>
      <c r="B13" s="11" t="s">
        <v>89</v>
      </c>
      <c r="C13" s="12">
        <v>0</v>
      </c>
      <c r="D13" s="12">
        <v>45</v>
      </c>
      <c r="E13" s="12">
        <v>0</v>
      </c>
      <c r="F13" s="12">
        <v>41</v>
      </c>
      <c r="G13" s="12">
        <v>0</v>
      </c>
      <c r="H13" s="16"/>
      <c r="I13" s="16"/>
      <c r="J13" s="16"/>
      <c r="K13" s="12">
        <v>2</v>
      </c>
      <c r="L13" s="14">
        <v>86</v>
      </c>
    </row>
    <row r="14" spans="1:12" ht="14.25" customHeight="1">
      <c r="A14" s="15">
        <v>11</v>
      </c>
      <c r="B14" s="11" t="s">
        <v>19</v>
      </c>
      <c r="C14" s="12">
        <v>50</v>
      </c>
      <c r="D14" s="12">
        <v>0</v>
      </c>
      <c r="E14" s="12">
        <v>35</v>
      </c>
      <c r="F14" s="12">
        <v>0</v>
      </c>
      <c r="G14" s="12">
        <v>0</v>
      </c>
      <c r="H14" s="16"/>
      <c r="I14" s="16"/>
      <c r="J14" s="16"/>
      <c r="K14" s="12">
        <v>2</v>
      </c>
      <c r="L14" s="14">
        <v>85</v>
      </c>
    </row>
    <row r="15" spans="1:12" ht="14.25" customHeight="1">
      <c r="A15" s="12">
        <v>12</v>
      </c>
      <c r="B15" s="11" t="s">
        <v>91</v>
      </c>
      <c r="C15" s="12">
        <v>0</v>
      </c>
      <c r="D15" s="12">
        <v>38</v>
      </c>
      <c r="E15" s="12">
        <v>33</v>
      </c>
      <c r="F15" s="12">
        <v>0</v>
      </c>
      <c r="G15" s="12">
        <v>0</v>
      </c>
      <c r="H15" s="16"/>
      <c r="I15" s="16"/>
      <c r="J15" s="16"/>
      <c r="K15" s="12">
        <v>2</v>
      </c>
      <c r="L15" s="14">
        <v>71</v>
      </c>
    </row>
    <row r="16" spans="1:12" ht="14.25" customHeight="1">
      <c r="A16" s="12">
        <v>13</v>
      </c>
      <c r="B16" s="11" t="s">
        <v>118</v>
      </c>
      <c r="C16" s="12">
        <v>0</v>
      </c>
      <c r="D16" s="12">
        <v>0</v>
      </c>
      <c r="E16" s="12">
        <v>34</v>
      </c>
      <c r="F16" s="12">
        <v>0</v>
      </c>
      <c r="G16" s="12">
        <v>35</v>
      </c>
      <c r="H16" s="16"/>
      <c r="I16" s="16"/>
      <c r="J16" s="16"/>
      <c r="K16" s="12">
        <v>2</v>
      </c>
      <c r="L16" s="14">
        <v>69</v>
      </c>
    </row>
    <row r="17" spans="1:12" ht="14.25" customHeight="1">
      <c r="A17" s="15">
        <v>14</v>
      </c>
      <c r="B17" s="11" t="s">
        <v>26</v>
      </c>
      <c r="C17" s="12">
        <v>33</v>
      </c>
      <c r="D17" s="12">
        <v>30</v>
      </c>
      <c r="E17" s="12">
        <v>0</v>
      </c>
      <c r="F17" s="12">
        <v>0</v>
      </c>
      <c r="G17" s="12">
        <v>0</v>
      </c>
      <c r="H17" s="16"/>
      <c r="I17" s="16"/>
      <c r="J17" s="16"/>
      <c r="K17" s="12">
        <v>2</v>
      </c>
      <c r="L17" s="14">
        <v>63</v>
      </c>
    </row>
    <row r="18" spans="1:12" ht="14.25" customHeight="1">
      <c r="A18" s="15">
        <v>15</v>
      </c>
      <c r="B18" s="11" t="s">
        <v>73</v>
      </c>
      <c r="C18" s="12">
        <v>32</v>
      </c>
      <c r="D18" s="12">
        <v>28</v>
      </c>
      <c r="E18" s="12">
        <v>0</v>
      </c>
      <c r="F18" s="12">
        <v>0</v>
      </c>
      <c r="G18" s="12">
        <v>0</v>
      </c>
      <c r="H18" s="16"/>
      <c r="I18" s="16"/>
      <c r="J18" s="16"/>
      <c r="K18" s="12">
        <v>2</v>
      </c>
      <c r="L18" s="14">
        <v>60</v>
      </c>
    </row>
    <row r="19" spans="1:12" ht="14.25" customHeight="1">
      <c r="A19" s="15" t="s">
        <v>130</v>
      </c>
      <c r="B19" s="11" t="s">
        <v>160</v>
      </c>
      <c r="C19" s="12">
        <v>0</v>
      </c>
      <c r="D19" s="12">
        <v>25</v>
      </c>
      <c r="E19" s="12">
        <v>30</v>
      </c>
      <c r="F19" s="12">
        <v>0</v>
      </c>
      <c r="G19" s="12">
        <v>0</v>
      </c>
      <c r="H19" s="16"/>
      <c r="I19" s="16"/>
      <c r="J19" s="16"/>
      <c r="K19" s="12">
        <v>2</v>
      </c>
      <c r="L19" s="14">
        <v>55</v>
      </c>
    </row>
    <row r="20" spans="1:12" ht="14.25" customHeight="1">
      <c r="A20" s="15" t="s">
        <v>130</v>
      </c>
      <c r="B20" s="11" t="s">
        <v>50</v>
      </c>
      <c r="C20" s="12">
        <v>29</v>
      </c>
      <c r="D20" s="12">
        <v>26</v>
      </c>
      <c r="E20" s="12">
        <v>0</v>
      </c>
      <c r="F20" s="12">
        <v>0</v>
      </c>
      <c r="G20" s="12">
        <v>0</v>
      </c>
      <c r="H20" s="16"/>
      <c r="I20" s="16"/>
      <c r="J20" s="16"/>
      <c r="K20" s="12">
        <v>2</v>
      </c>
      <c r="L20" s="14">
        <v>55</v>
      </c>
    </row>
    <row r="21" spans="1:12" ht="14.25" customHeight="1">
      <c r="A21" s="15">
        <v>18</v>
      </c>
      <c r="B21" s="11" t="s">
        <v>153</v>
      </c>
      <c r="C21" s="12">
        <v>0</v>
      </c>
      <c r="D21" s="12">
        <v>0</v>
      </c>
      <c r="E21" s="12">
        <v>0</v>
      </c>
      <c r="F21" s="12">
        <v>50</v>
      </c>
      <c r="G21" s="12">
        <v>0</v>
      </c>
      <c r="H21" s="16"/>
      <c r="I21" s="16"/>
      <c r="J21" s="16"/>
      <c r="K21" s="12">
        <v>1</v>
      </c>
      <c r="L21" s="14">
        <v>50</v>
      </c>
    </row>
    <row r="22" spans="1:12" ht="14.25" customHeight="1">
      <c r="A22" s="15" t="s">
        <v>82</v>
      </c>
      <c r="B22" s="11" t="s">
        <v>166</v>
      </c>
      <c r="C22" s="12">
        <v>0</v>
      </c>
      <c r="D22" s="12">
        <v>0</v>
      </c>
      <c r="E22" s="12">
        <v>0</v>
      </c>
      <c r="F22" s="12">
        <v>0</v>
      </c>
      <c r="G22" s="12">
        <v>45</v>
      </c>
      <c r="H22" s="16"/>
      <c r="I22" s="16"/>
      <c r="J22" s="16"/>
      <c r="K22" s="12">
        <v>1</v>
      </c>
      <c r="L22" s="14">
        <v>45</v>
      </c>
    </row>
    <row r="23" spans="1:12" ht="14.25" customHeight="1">
      <c r="A23" s="15" t="s">
        <v>82</v>
      </c>
      <c r="B23" s="11" t="s">
        <v>133</v>
      </c>
      <c r="C23" s="12">
        <v>0</v>
      </c>
      <c r="D23" s="12">
        <v>0</v>
      </c>
      <c r="E23" s="12">
        <v>45</v>
      </c>
      <c r="F23" s="12">
        <v>0</v>
      </c>
      <c r="G23" s="12">
        <v>0</v>
      </c>
      <c r="H23" s="16"/>
      <c r="I23" s="16"/>
      <c r="J23" s="16"/>
      <c r="K23" s="12">
        <v>1</v>
      </c>
      <c r="L23" s="14">
        <v>45</v>
      </c>
    </row>
    <row r="24" spans="1:12" ht="14.25" customHeight="1">
      <c r="A24" s="15" t="s">
        <v>82</v>
      </c>
      <c r="B24" s="11" t="s">
        <v>136</v>
      </c>
      <c r="C24" s="12">
        <v>0</v>
      </c>
      <c r="D24" s="12">
        <v>0</v>
      </c>
      <c r="E24" s="12">
        <v>0</v>
      </c>
      <c r="F24" s="12">
        <v>45</v>
      </c>
      <c r="G24" s="12">
        <v>0</v>
      </c>
      <c r="H24" s="16"/>
      <c r="I24" s="16"/>
      <c r="J24" s="16"/>
      <c r="K24" s="12">
        <v>1</v>
      </c>
      <c r="L24" s="14">
        <v>45</v>
      </c>
    </row>
    <row r="25" spans="1:12" ht="14.25" customHeight="1">
      <c r="A25" s="15" t="s">
        <v>81</v>
      </c>
      <c r="B25" s="11" t="s">
        <v>60</v>
      </c>
      <c r="C25" s="12">
        <v>41</v>
      </c>
      <c r="D25" s="12">
        <v>0</v>
      </c>
      <c r="E25" s="12">
        <v>0</v>
      </c>
      <c r="F25" s="12">
        <v>0</v>
      </c>
      <c r="G25" s="12">
        <v>0</v>
      </c>
      <c r="H25" s="16"/>
      <c r="I25" s="16"/>
      <c r="J25" s="16"/>
      <c r="K25" s="12">
        <v>1</v>
      </c>
      <c r="L25" s="14">
        <v>41</v>
      </c>
    </row>
    <row r="26" spans="1:12" ht="14.25" customHeight="1">
      <c r="A26" s="15" t="s">
        <v>81</v>
      </c>
      <c r="B26" s="11" t="s">
        <v>90</v>
      </c>
      <c r="C26" s="12">
        <v>0</v>
      </c>
      <c r="D26" s="12">
        <v>41</v>
      </c>
      <c r="E26" s="12">
        <v>0</v>
      </c>
      <c r="F26" s="12">
        <v>0</v>
      </c>
      <c r="G26" s="12">
        <v>0</v>
      </c>
      <c r="H26" s="16"/>
      <c r="I26" s="16"/>
      <c r="J26" s="16"/>
      <c r="K26" s="12">
        <v>1</v>
      </c>
      <c r="L26" s="14">
        <v>41</v>
      </c>
    </row>
    <row r="27" spans="1:12" ht="14.25" customHeight="1">
      <c r="A27" s="15" t="s">
        <v>157</v>
      </c>
      <c r="B27" s="11" t="s">
        <v>92</v>
      </c>
      <c r="C27" s="12">
        <v>0</v>
      </c>
      <c r="D27" s="12">
        <v>35</v>
      </c>
      <c r="E27" s="12">
        <v>0</v>
      </c>
      <c r="F27" s="12">
        <v>0</v>
      </c>
      <c r="G27" s="12">
        <v>0</v>
      </c>
      <c r="H27" s="16"/>
      <c r="I27" s="16"/>
      <c r="J27" s="16"/>
      <c r="K27" s="12">
        <v>1</v>
      </c>
      <c r="L27" s="14">
        <v>35</v>
      </c>
    </row>
    <row r="28" spans="1:12" ht="14.25" customHeight="1">
      <c r="A28" s="15" t="s">
        <v>157</v>
      </c>
      <c r="B28" s="11" t="s">
        <v>5</v>
      </c>
      <c r="C28" s="12">
        <v>35</v>
      </c>
      <c r="D28" s="12">
        <v>0</v>
      </c>
      <c r="E28" s="12">
        <v>0</v>
      </c>
      <c r="F28" s="12">
        <v>0</v>
      </c>
      <c r="G28" s="12">
        <v>0</v>
      </c>
      <c r="H28" s="16"/>
      <c r="I28" s="16"/>
      <c r="J28" s="16"/>
      <c r="K28" s="12">
        <v>1</v>
      </c>
      <c r="L28" s="14">
        <v>35</v>
      </c>
    </row>
    <row r="29" spans="1:12" ht="14.25" customHeight="1">
      <c r="A29" s="15">
        <v>26</v>
      </c>
      <c r="B29" s="11" t="s">
        <v>93</v>
      </c>
      <c r="C29" s="12">
        <v>0</v>
      </c>
      <c r="D29" s="12">
        <v>34</v>
      </c>
      <c r="E29" s="12">
        <v>0</v>
      </c>
      <c r="F29" s="12">
        <v>0</v>
      </c>
      <c r="G29" s="12">
        <v>0</v>
      </c>
      <c r="H29" s="16"/>
      <c r="I29" s="16"/>
      <c r="J29" s="16"/>
      <c r="K29" s="12">
        <v>1</v>
      </c>
      <c r="L29" s="14">
        <v>34</v>
      </c>
    </row>
    <row r="30" spans="1:12" ht="14.25" customHeight="1">
      <c r="A30" s="15">
        <v>27</v>
      </c>
      <c r="B30" s="11" t="s">
        <v>172</v>
      </c>
      <c r="C30" s="12">
        <v>0</v>
      </c>
      <c r="D30" s="12">
        <v>0</v>
      </c>
      <c r="E30" s="12">
        <v>0</v>
      </c>
      <c r="F30" s="12">
        <v>0</v>
      </c>
      <c r="G30" s="12">
        <v>33</v>
      </c>
      <c r="H30" s="16"/>
      <c r="I30" s="16"/>
      <c r="J30" s="16"/>
      <c r="K30" s="12">
        <v>1</v>
      </c>
      <c r="L30" s="14">
        <v>33</v>
      </c>
    </row>
    <row r="31" spans="1:12" ht="14.25" customHeight="1">
      <c r="A31" s="15" t="s">
        <v>179</v>
      </c>
      <c r="B31" s="11" t="s">
        <v>145</v>
      </c>
      <c r="C31" s="12">
        <v>0</v>
      </c>
      <c r="D31" s="12">
        <v>0</v>
      </c>
      <c r="E31" s="12">
        <v>0</v>
      </c>
      <c r="F31" s="12">
        <v>32</v>
      </c>
      <c r="G31" s="12">
        <v>0</v>
      </c>
      <c r="H31" s="16"/>
      <c r="I31" s="16"/>
      <c r="J31" s="16"/>
      <c r="K31" s="12">
        <v>1</v>
      </c>
      <c r="L31" s="14">
        <v>32</v>
      </c>
    </row>
    <row r="32" spans="1:12" ht="14.25" customHeight="1">
      <c r="A32" s="15" t="s">
        <v>179</v>
      </c>
      <c r="B32" s="11" t="s">
        <v>95</v>
      </c>
      <c r="C32" s="12">
        <v>0</v>
      </c>
      <c r="D32" s="12">
        <v>32</v>
      </c>
      <c r="E32" s="12">
        <v>0</v>
      </c>
      <c r="F32" s="12">
        <v>0</v>
      </c>
      <c r="G32" s="12">
        <v>0</v>
      </c>
      <c r="H32" s="16"/>
      <c r="I32" s="16"/>
      <c r="J32" s="16"/>
      <c r="K32" s="12">
        <v>1</v>
      </c>
      <c r="L32" s="14">
        <v>32</v>
      </c>
    </row>
    <row r="33" spans="1:12" ht="14.25" customHeight="1">
      <c r="A33" s="15" t="s">
        <v>179</v>
      </c>
      <c r="B33" s="11" t="s">
        <v>178</v>
      </c>
      <c r="C33" s="12">
        <v>0</v>
      </c>
      <c r="D33" s="12">
        <v>0</v>
      </c>
      <c r="E33" s="12">
        <v>0</v>
      </c>
      <c r="F33" s="12">
        <v>0</v>
      </c>
      <c r="G33" s="12">
        <v>32</v>
      </c>
      <c r="H33" s="16"/>
      <c r="I33" s="16"/>
      <c r="J33" s="16"/>
      <c r="K33" s="12">
        <v>1</v>
      </c>
      <c r="L33" s="14">
        <v>32</v>
      </c>
    </row>
    <row r="34" spans="1:12" ht="14.25" customHeight="1">
      <c r="A34" s="15">
        <v>31</v>
      </c>
      <c r="B34" s="11" t="s">
        <v>146</v>
      </c>
      <c r="C34" s="12">
        <v>0</v>
      </c>
      <c r="D34" s="12">
        <v>0</v>
      </c>
      <c r="E34" s="12">
        <v>0</v>
      </c>
      <c r="F34" s="12">
        <v>31</v>
      </c>
      <c r="G34" s="12">
        <v>0</v>
      </c>
      <c r="H34" s="16"/>
      <c r="I34" s="16"/>
      <c r="J34" s="16"/>
      <c r="K34" s="12">
        <v>1</v>
      </c>
      <c r="L34" s="14">
        <v>31</v>
      </c>
    </row>
    <row r="35" spans="1:12" ht="14.25" customHeight="1">
      <c r="A35" s="15" t="s">
        <v>53</v>
      </c>
      <c r="B35" s="11" t="s">
        <v>147</v>
      </c>
      <c r="C35" s="12">
        <v>0</v>
      </c>
      <c r="D35" s="12">
        <v>0</v>
      </c>
      <c r="E35" s="12">
        <v>0</v>
      </c>
      <c r="F35" s="12">
        <v>29</v>
      </c>
      <c r="G35" s="12">
        <v>0</v>
      </c>
      <c r="H35" s="16"/>
      <c r="I35" s="16"/>
      <c r="J35" s="16"/>
      <c r="K35" s="12">
        <v>1</v>
      </c>
      <c r="L35" s="14">
        <v>29</v>
      </c>
    </row>
    <row r="36" spans="1:12" ht="14.25" customHeight="1">
      <c r="A36" s="15" t="s">
        <v>53</v>
      </c>
      <c r="B36" s="11" t="s">
        <v>56</v>
      </c>
      <c r="C36" s="12">
        <v>29</v>
      </c>
      <c r="D36" s="12">
        <v>0</v>
      </c>
      <c r="E36" s="12">
        <v>0</v>
      </c>
      <c r="F36" s="12">
        <v>0</v>
      </c>
      <c r="G36" s="12">
        <v>0</v>
      </c>
      <c r="H36" s="16"/>
      <c r="I36" s="16"/>
      <c r="J36" s="16"/>
      <c r="K36" s="12">
        <v>1</v>
      </c>
      <c r="L36" s="14">
        <v>29</v>
      </c>
    </row>
    <row r="37" spans="1:12" ht="14.25" customHeight="1">
      <c r="A37" s="15" t="s">
        <v>53</v>
      </c>
      <c r="B37" s="11" t="s">
        <v>120</v>
      </c>
      <c r="C37" s="12">
        <v>0</v>
      </c>
      <c r="D37" s="12">
        <v>0</v>
      </c>
      <c r="E37" s="12">
        <v>29</v>
      </c>
      <c r="F37" s="12">
        <v>0</v>
      </c>
      <c r="G37" s="12">
        <v>0</v>
      </c>
      <c r="H37" s="16"/>
      <c r="I37" s="16"/>
      <c r="J37" s="16"/>
      <c r="K37" s="12">
        <v>1</v>
      </c>
      <c r="L37" s="14">
        <v>29</v>
      </c>
    </row>
    <row r="38" spans="1:12" ht="14.25" customHeight="1">
      <c r="A38" s="15" t="s">
        <v>154</v>
      </c>
      <c r="B38" s="11" t="s">
        <v>99</v>
      </c>
      <c r="C38" s="12">
        <v>0</v>
      </c>
      <c r="D38" s="12">
        <v>27</v>
      </c>
      <c r="E38" s="12">
        <v>0</v>
      </c>
      <c r="F38" s="12">
        <v>0</v>
      </c>
      <c r="G38" s="12">
        <v>0</v>
      </c>
      <c r="H38" s="16"/>
      <c r="I38" s="16"/>
      <c r="J38" s="16"/>
      <c r="K38" s="12">
        <v>1</v>
      </c>
      <c r="L38" s="14">
        <v>27</v>
      </c>
    </row>
    <row r="39" spans="1:12" ht="14.25" customHeight="1">
      <c r="A39" s="15" t="s">
        <v>154</v>
      </c>
      <c r="B39" s="11" t="s">
        <v>149</v>
      </c>
      <c r="C39" s="12">
        <v>0</v>
      </c>
      <c r="D39" s="12">
        <v>0</v>
      </c>
      <c r="E39" s="12">
        <v>0</v>
      </c>
      <c r="F39" s="12">
        <v>27</v>
      </c>
      <c r="G39" s="12">
        <v>0</v>
      </c>
      <c r="H39" s="16"/>
      <c r="I39" s="16"/>
      <c r="J39" s="16"/>
      <c r="K39" s="12">
        <v>1</v>
      </c>
      <c r="L39" s="14">
        <v>27</v>
      </c>
    </row>
    <row r="40" spans="1:12" ht="14.25" customHeight="1">
      <c r="A40" s="15" t="s">
        <v>154</v>
      </c>
      <c r="B40" s="11" t="s">
        <v>58</v>
      </c>
      <c r="C40" s="12">
        <v>27</v>
      </c>
      <c r="D40" s="12">
        <v>0</v>
      </c>
      <c r="E40" s="12">
        <v>0</v>
      </c>
      <c r="F40" s="12">
        <v>0</v>
      </c>
      <c r="G40" s="12">
        <v>0</v>
      </c>
      <c r="H40" s="16"/>
      <c r="I40" s="16"/>
      <c r="J40" s="16"/>
      <c r="K40" s="12">
        <v>1</v>
      </c>
      <c r="L40" s="14">
        <v>27</v>
      </c>
    </row>
    <row r="41" spans="1:12" ht="14.25" customHeight="1">
      <c r="A41" s="15" t="s">
        <v>154</v>
      </c>
      <c r="B41" s="11" t="s">
        <v>148</v>
      </c>
      <c r="C41" s="12">
        <v>0</v>
      </c>
      <c r="D41" s="12">
        <v>0</v>
      </c>
      <c r="E41" s="12">
        <v>0</v>
      </c>
      <c r="F41" s="12">
        <v>27</v>
      </c>
      <c r="G41" s="12">
        <v>0</v>
      </c>
      <c r="H41" s="16"/>
      <c r="I41" s="16"/>
      <c r="J41" s="16"/>
      <c r="K41" s="12">
        <v>1</v>
      </c>
      <c r="L41" s="14">
        <v>27</v>
      </c>
    </row>
    <row r="42" spans="1:12" ht="14.25" customHeight="1">
      <c r="A42" s="15">
        <v>39</v>
      </c>
      <c r="B42" s="11" t="s">
        <v>152</v>
      </c>
      <c r="C42" s="12">
        <v>0</v>
      </c>
      <c r="D42" s="12">
        <v>0</v>
      </c>
      <c r="E42" s="12">
        <v>0</v>
      </c>
      <c r="F42" s="12">
        <v>25</v>
      </c>
      <c r="G42" s="12">
        <v>0</v>
      </c>
      <c r="H42" s="16"/>
      <c r="I42" s="16"/>
      <c r="J42" s="16"/>
      <c r="K42" s="12">
        <v>1</v>
      </c>
      <c r="L42" s="14">
        <v>25</v>
      </c>
    </row>
    <row r="43" spans="1:12" ht="14.25" customHeight="1">
      <c r="A43" s="15" t="s">
        <v>180</v>
      </c>
      <c r="B43" s="11" t="s">
        <v>105</v>
      </c>
      <c r="C43" s="12">
        <v>0</v>
      </c>
      <c r="D43" s="12">
        <v>24</v>
      </c>
      <c r="E43" s="12">
        <v>0</v>
      </c>
      <c r="F43" s="12">
        <v>0</v>
      </c>
      <c r="G43" s="12">
        <v>0</v>
      </c>
      <c r="K43" s="12">
        <v>1</v>
      </c>
      <c r="L43" s="14">
        <v>24</v>
      </c>
    </row>
    <row r="44" spans="1:12" ht="14.25" customHeight="1">
      <c r="A44" s="15" t="s">
        <v>180</v>
      </c>
      <c r="B44" s="11" t="s">
        <v>104</v>
      </c>
      <c r="C44" s="12">
        <v>0</v>
      </c>
      <c r="D44" s="12">
        <v>24</v>
      </c>
      <c r="E44" s="12">
        <v>0</v>
      </c>
      <c r="F44" s="12">
        <v>0</v>
      </c>
      <c r="G44" s="12">
        <v>0</v>
      </c>
      <c r="K44" s="12">
        <v>1</v>
      </c>
      <c r="L44" s="14">
        <v>24</v>
      </c>
    </row>
    <row r="45" spans="1:12" ht="14.25" customHeight="1">
      <c r="A45" s="12">
        <v>42</v>
      </c>
      <c r="B45" s="11" t="s">
        <v>134</v>
      </c>
      <c r="C45" s="12">
        <v>0</v>
      </c>
      <c r="D45" s="12">
        <v>21</v>
      </c>
      <c r="E45" s="12">
        <v>0</v>
      </c>
      <c r="F45" s="12">
        <v>0</v>
      </c>
      <c r="G45" s="12">
        <v>0</v>
      </c>
      <c r="K45" s="12">
        <v>1</v>
      </c>
      <c r="L45" s="14">
        <v>21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workbookViewId="0" topLeftCell="A1">
      <selection activeCell="B32" sqref="B32"/>
    </sheetView>
  </sheetViews>
  <sheetFormatPr defaultColWidth="9.140625" defaultRowHeight="14.25" customHeight="1"/>
  <cols>
    <col min="1" max="1" width="8.57421875" style="12" bestFit="1" customWidth="1"/>
    <col min="2" max="2" width="27.28125" style="11" bestFit="1" customWidth="1"/>
    <col min="3" max="10" width="6.140625" style="12" customWidth="1"/>
    <col min="11" max="11" width="9.140625" style="11" customWidth="1"/>
    <col min="12" max="12" width="9.00390625" style="14" customWidth="1"/>
    <col min="14" max="16384" width="9.140625" style="11" customWidth="1"/>
  </cols>
  <sheetData>
    <row r="1" spans="1:12" ht="14.25" customHeight="1">
      <c r="A1" s="12" t="s">
        <v>76</v>
      </c>
      <c r="B1" s="11" t="s">
        <v>75</v>
      </c>
      <c r="C1" s="12">
        <v>840</v>
      </c>
      <c r="D1" s="12">
        <v>845</v>
      </c>
      <c r="E1" s="12">
        <v>771</v>
      </c>
      <c r="F1" s="12">
        <v>783</v>
      </c>
      <c r="G1" s="12">
        <v>875</v>
      </c>
      <c r="L1" s="12"/>
    </row>
    <row r="2" spans="2:12" ht="14.25" customHeight="1">
      <c r="B2" s="11" t="s">
        <v>74</v>
      </c>
      <c r="C2" s="12">
        <f>SUM(C8:C99)</f>
        <v>855</v>
      </c>
      <c r="D2" s="12">
        <f>SUM(D8:D99)</f>
        <v>845</v>
      </c>
      <c r="E2" s="12">
        <f>SUM(E8:E99)</f>
        <v>771</v>
      </c>
      <c r="F2" s="12">
        <f>SUM(F8:F99)</f>
        <v>783</v>
      </c>
      <c r="G2" s="12">
        <f>SUM(G8:G99)</f>
        <v>875</v>
      </c>
      <c r="L2" s="12"/>
    </row>
    <row r="3" spans="2:12" ht="14.25" customHeight="1">
      <c r="B3" s="11" t="s">
        <v>121</v>
      </c>
      <c r="C3" s="16">
        <f>C1-C2</f>
        <v>-15</v>
      </c>
      <c r="D3" s="12">
        <f>D1-D2</f>
        <v>0</v>
      </c>
      <c r="E3" s="12">
        <f>E1-E2</f>
        <v>0</v>
      </c>
      <c r="F3" s="12">
        <f>F1-F2</f>
        <v>0</v>
      </c>
      <c r="G3" s="12">
        <f>G1-G2</f>
        <v>0</v>
      </c>
      <c r="L3" s="12"/>
    </row>
    <row r="4" spans="3:12" ht="14.25" customHeight="1">
      <c r="C4" s="12" t="s">
        <v>123</v>
      </c>
      <c r="L4" s="12"/>
    </row>
    <row r="5" ht="14.25" customHeight="1">
      <c r="L5" s="12"/>
    </row>
    <row r="6" spans="1:12" s="13" customFormat="1" ht="14.25" customHeight="1">
      <c r="A6" s="14" t="s">
        <v>14</v>
      </c>
      <c r="B6" s="13" t="s">
        <v>20</v>
      </c>
      <c r="C6" s="14" t="s">
        <v>30</v>
      </c>
      <c r="D6" s="14" t="s">
        <v>31</v>
      </c>
      <c r="E6" s="14" t="s">
        <v>32</v>
      </c>
      <c r="F6" s="14" t="s">
        <v>34</v>
      </c>
      <c r="G6" s="14" t="s">
        <v>35</v>
      </c>
      <c r="H6" s="14" t="s">
        <v>36</v>
      </c>
      <c r="I6" s="14" t="s">
        <v>37</v>
      </c>
      <c r="J6" s="14" t="s">
        <v>38</v>
      </c>
      <c r="K6" s="18" t="s">
        <v>131</v>
      </c>
      <c r="L6" s="14" t="s">
        <v>33</v>
      </c>
    </row>
    <row r="7" spans="3:10" ht="14.25" customHeight="1">
      <c r="C7" s="14"/>
      <c r="D7" s="14"/>
      <c r="E7" s="14"/>
      <c r="F7" s="14"/>
      <c r="G7" s="14"/>
      <c r="H7" s="14"/>
      <c r="I7" s="14"/>
      <c r="J7" s="14"/>
    </row>
    <row r="8" spans="1:12" ht="14.25" customHeight="1">
      <c r="A8" s="15">
        <f aca="true" t="shared" si="0" ref="A8:A39">A7+1</f>
        <v>1</v>
      </c>
      <c r="B8" s="11" t="s">
        <v>46</v>
      </c>
      <c r="C8" s="12">
        <f aca="true" t="shared" si="1" ref="C8:C47">IF(ISNA(VLOOKUP($B8,sep07,5,FALSE)),0,VLOOKUP($B8,sep07,5,FALSE))</f>
        <v>50</v>
      </c>
      <c r="D8" s="12">
        <f aca="true" t="shared" si="2" ref="D8:D27">IF(ISNA(VLOOKUP($B8,oct07,5,FALSE)),0,VLOOKUP($B8,oct07,5,FALSE))</f>
        <v>45</v>
      </c>
      <c r="E8" s="12">
        <f aca="true" t="shared" si="3" ref="E8:E18">IF(ISNA(VLOOKUP($B8,nov07,5,FALSE)),0,VLOOKUP($B8,nov07,5,FALSE))</f>
        <v>0</v>
      </c>
      <c r="F8" s="12">
        <f aca="true" t="shared" si="4" ref="F8:F39">IF(ISNA(VLOOKUP($B8,dec07,5,FALSE)),0,VLOOKUP($B8,dec07,5,FALSE))</f>
        <v>50</v>
      </c>
      <c r="G8" s="12">
        <f aca="true" t="shared" si="5" ref="G8:G39">IF(ISNA(VLOOKUP($B8,jan08,5,FALSE)),0,VLOOKUP($B8,jan08,5,FALSE))</f>
        <v>50</v>
      </c>
      <c r="H8" s="16">
        <v>0</v>
      </c>
      <c r="I8" s="16">
        <v>0</v>
      </c>
      <c r="J8" s="16">
        <v>0</v>
      </c>
      <c r="K8" s="12">
        <f aca="true" t="shared" si="6" ref="K8:K39">8-COUNTIF(C8:J8,"=0")</f>
        <v>4</v>
      </c>
      <c r="L8" s="14">
        <f aca="true" t="shared" si="7" ref="L8:L39">LARGE(C8:J8,1)+LARGE(C8:J8,2)+LARGE(C8:J8,3)+LARGE(C8:J8,4)</f>
        <v>195</v>
      </c>
    </row>
    <row r="9" spans="1:12" ht="14.25" customHeight="1">
      <c r="A9" s="15">
        <f t="shared" si="0"/>
        <v>2</v>
      </c>
      <c r="B9" s="11" t="s">
        <v>41</v>
      </c>
      <c r="C9" s="12">
        <f t="shared" si="1"/>
        <v>45</v>
      </c>
      <c r="D9" s="12">
        <f t="shared" si="2"/>
        <v>50</v>
      </c>
      <c r="E9" s="12">
        <f t="shared" si="3"/>
        <v>41</v>
      </c>
      <c r="F9" s="12">
        <f t="shared" si="4"/>
        <v>0</v>
      </c>
      <c r="G9" s="12">
        <f t="shared" si="5"/>
        <v>50</v>
      </c>
      <c r="H9" s="16">
        <v>0</v>
      </c>
      <c r="I9" s="16">
        <v>0</v>
      </c>
      <c r="J9" s="16">
        <v>0</v>
      </c>
      <c r="K9" s="12">
        <f t="shared" si="6"/>
        <v>4</v>
      </c>
      <c r="L9" s="14">
        <f t="shared" si="7"/>
        <v>186</v>
      </c>
    </row>
    <row r="10" spans="1:12" ht="14.25" customHeight="1">
      <c r="A10" s="15">
        <f t="shared" si="0"/>
        <v>3</v>
      </c>
      <c r="B10" s="11" t="s">
        <v>2</v>
      </c>
      <c r="C10" s="12">
        <f t="shared" si="1"/>
        <v>45</v>
      </c>
      <c r="D10" s="12">
        <f t="shared" si="2"/>
        <v>41</v>
      </c>
      <c r="E10" s="12">
        <f t="shared" si="3"/>
        <v>50</v>
      </c>
      <c r="F10" s="12">
        <f t="shared" si="4"/>
        <v>0</v>
      </c>
      <c r="G10" s="12">
        <f t="shared" si="5"/>
        <v>41</v>
      </c>
      <c r="H10" s="16">
        <v>0</v>
      </c>
      <c r="I10" s="16">
        <v>0</v>
      </c>
      <c r="J10" s="16">
        <v>0</v>
      </c>
      <c r="K10" s="12">
        <f t="shared" si="6"/>
        <v>4</v>
      </c>
      <c r="L10" s="14">
        <f t="shared" si="7"/>
        <v>177</v>
      </c>
    </row>
    <row r="11" spans="1:12" ht="14.25" customHeight="1">
      <c r="A11" s="15">
        <f t="shared" si="0"/>
        <v>4</v>
      </c>
      <c r="B11" s="11" t="s">
        <v>0</v>
      </c>
      <c r="C11" s="12">
        <f t="shared" si="1"/>
        <v>38</v>
      </c>
      <c r="D11" s="12">
        <f t="shared" si="2"/>
        <v>32</v>
      </c>
      <c r="E11" s="12">
        <f t="shared" si="3"/>
        <v>34</v>
      </c>
      <c r="F11" s="12">
        <f t="shared" si="4"/>
        <v>50</v>
      </c>
      <c r="G11" s="12">
        <f t="shared" si="5"/>
        <v>41</v>
      </c>
      <c r="H11" s="16">
        <v>0</v>
      </c>
      <c r="I11" s="16">
        <v>0</v>
      </c>
      <c r="J11" s="16">
        <v>0</v>
      </c>
      <c r="K11" s="12">
        <f t="shared" si="6"/>
        <v>5</v>
      </c>
      <c r="L11" s="14">
        <f t="shared" si="7"/>
        <v>163</v>
      </c>
    </row>
    <row r="12" spans="1:12" ht="14.25" customHeight="1">
      <c r="A12" s="15">
        <f t="shared" si="0"/>
        <v>5</v>
      </c>
      <c r="B12" s="11" t="s">
        <v>39</v>
      </c>
      <c r="C12" s="12">
        <f t="shared" si="1"/>
        <v>32</v>
      </c>
      <c r="D12" s="12">
        <f t="shared" si="2"/>
        <v>36</v>
      </c>
      <c r="E12" s="12">
        <f t="shared" si="3"/>
        <v>38</v>
      </c>
      <c r="F12" s="12">
        <f t="shared" si="4"/>
        <v>45</v>
      </c>
      <c r="G12" s="12">
        <f t="shared" si="5"/>
        <v>41</v>
      </c>
      <c r="H12" s="16">
        <v>0</v>
      </c>
      <c r="I12" s="16">
        <v>0</v>
      </c>
      <c r="J12" s="16">
        <v>0</v>
      </c>
      <c r="K12" s="12">
        <f t="shared" si="6"/>
        <v>5</v>
      </c>
      <c r="L12" s="14">
        <f t="shared" si="7"/>
        <v>160</v>
      </c>
    </row>
    <row r="13" spans="1:12" ht="14.25" customHeight="1">
      <c r="A13" s="15">
        <f t="shared" si="0"/>
        <v>6</v>
      </c>
      <c r="B13" s="11" t="s">
        <v>78</v>
      </c>
      <c r="C13" s="12">
        <f t="shared" si="1"/>
        <v>50</v>
      </c>
      <c r="D13" s="12">
        <f t="shared" si="2"/>
        <v>0</v>
      </c>
      <c r="E13" s="12">
        <f t="shared" si="3"/>
        <v>36</v>
      </c>
      <c r="F13" s="12">
        <f t="shared" si="4"/>
        <v>35</v>
      </c>
      <c r="G13" s="12">
        <f t="shared" si="5"/>
        <v>35</v>
      </c>
      <c r="H13" s="16">
        <v>0</v>
      </c>
      <c r="I13" s="16">
        <v>0</v>
      </c>
      <c r="J13" s="16">
        <v>0</v>
      </c>
      <c r="K13" s="12">
        <f t="shared" si="6"/>
        <v>4</v>
      </c>
      <c r="L13" s="14">
        <f t="shared" si="7"/>
        <v>156</v>
      </c>
    </row>
    <row r="14" spans="1:12" ht="14.25" customHeight="1">
      <c r="A14" s="15">
        <f t="shared" si="0"/>
        <v>7</v>
      </c>
      <c r="B14" s="11" t="s">
        <v>13</v>
      </c>
      <c r="C14" s="12">
        <f t="shared" si="1"/>
        <v>28</v>
      </c>
      <c r="D14" s="12">
        <f t="shared" si="2"/>
        <v>35</v>
      </c>
      <c r="E14" s="12">
        <f t="shared" si="3"/>
        <v>45</v>
      </c>
      <c r="F14" s="12">
        <f t="shared" si="4"/>
        <v>0</v>
      </c>
      <c r="G14" s="12">
        <f t="shared" si="5"/>
        <v>45</v>
      </c>
      <c r="H14" s="16">
        <v>0</v>
      </c>
      <c r="I14" s="16">
        <v>0</v>
      </c>
      <c r="J14" s="16">
        <v>0</v>
      </c>
      <c r="K14" s="12">
        <f t="shared" si="6"/>
        <v>4</v>
      </c>
      <c r="L14" s="14">
        <f t="shared" si="7"/>
        <v>153</v>
      </c>
    </row>
    <row r="15" spans="1:12" ht="14.25" customHeight="1">
      <c r="A15" s="15">
        <f t="shared" si="0"/>
        <v>8</v>
      </c>
      <c r="B15" s="11" t="s">
        <v>7</v>
      </c>
      <c r="C15" s="12">
        <f t="shared" si="1"/>
        <v>35</v>
      </c>
      <c r="D15" s="12">
        <f t="shared" si="2"/>
        <v>30</v>
      </c>
      <c r="E15" s="12">
        <f t="shared" si="3"/>
        <v>50</v>
      </c>
      <c r="F15" s="12">
        <f t="shared" si="4"/>
        <v>35</v>
      </c>
      <c r="G15" s="12">
        <f t="shared" si="5"/>
        <v>33</v>
      </c>
      <c r="H15" s="16">
        <v>0</v>
      </c>
      <c r="I15" s="16">
        <v>0</v>
      </c>
      <c r="J15" s="16">
        <v>0</v>
      </c>
      <c r="K15" s="12">
        <f t="shared" si="6"/>
        <v>5</v>
      </c>
      <c r="L15" s="14">
        <f t="shared" si="7"/>
        <v>153</v>
      </c>
    </row>
    <row r="16" spans="1:12" ht="14.25" customHeight="1">
      <c r="A16" s="15">
        <f t="shared" si="0"/>
        <v>9</v>
      </c>
      <c r="B16" s="11" t="s">
        <v>65</v>
      </c>
      <c r="C16" s="12">
        <f t="shared" si="1"/>
        <v>35</v>
      </c>
      <c r="D16" s="12">
        <f t="shared" si="2"/>
        <v>28</v>
      </c>
      <c r="E16" s="12">
        <f t="shared" si="3"/>
        <v>30</v>
      </c>
      <c r="F16" s="12">
        <f t="shared" si="4"/>
        <v>38</v>
      </c>
      <c r="G16" s="12">
        <f t="shared" si="5"/>
        <v>0</v>
      </c>
      <c r="H16" s="16">
        <v>0</v>
      </c>
      <c r="I16" s="16">
        <v>0</v>
      </c>
      <c r="J16" s="16">
        <v>0</v>
      </c>
      <c r="K16" s="12">
        <f t="shared" si="6"/>
        <v>4</v>
      </c>
      <c r="L16" s="14">
        <f t="shared" si="7"/>
        <v>131</v>
      </c>
    </row>
    <row r="17" spans="1:12" ht="14.25" customHeight="1">
      <c r="A17" s="15">
        <f t="shared" si="0"/>
        <v>10</v>
      </c>
      <c r="B17" s="11" t="s">
        <v>24</v>
      </c>
      <c r="C17" s="12">
        <f t="shared" si="1"/>
        <v>27</v>
      </c>
      <c r="D17" s="12">
        <f t="shared" si="2"/>
        <v>34</v>
      </c>
      <c r="E17" s="12">
        <f t="shared" si="3"/>
        <v>21</v>
      </c>
      <c r="F17" s="12">
        <f t="shared" si="4"/>
        <v>0</v>
      </c>
      <c r="G17" s="12">
        <f t="shared" si="5"/>
        <v>29</v>
      </c>
      <c r="H17" s="16">
        <v>0</v>
      </c>
      <c r="I17" s="16">
        <v>0</v>
      </c>
      <c r="J17" s="16">
        <v>0</v>
      </c>
      <c r="K17" s="12">
        <f t="shared" si="6"/>
        <v>4</v>
      </c>
      <c r="L17" s="14">
        <f t="shared" si="7"/>
        <v>111</v>
      </c>
    </row>
    <row r="18" spans="1:12" ht="14.25" customHeight="1">
      <c r="A18" s="15">
        <f t="shared" si="0"/>
        <v>11</v>
      </c>
      <c r="B18" s="11" t="s">
        <v>108</v>
      </c>
      <c r="C18" s="12">
        <f t="shared" si="1"/>
        <v>0</v>
      </c>
      <c r="D18" s="12">
        <f t="shared" si="2"/>
        <v>0</v>
      </c>
      <c r="E18" s="12">
        <f t="shared" si="3"/>
        <v>36</v>
      </c>
      <c r="F18" s="12">
        <f t="shared" si="4"/>
        <v>45</v>
      </c>
      <c r="G18" s="12">
        <f t="shared" si="5"/>
        <v>26</v>
      </c>
      <c r="H18" s="16">
        <v>0</v>
      </c>
      <c r="I18" s="16">
        <v>0</v>
      </c>
      <c r="J18" s="16">
        <v>0</v>
      </c>
      <c r="K18" s="12">
        <f t="shared" si="6"/>
        <v>3</v>
      </c>
      <c r="L18" s="14">
        <f t="shared" si="7"/>
        <v>107</v>
      </c>
    </row>
    <row r="19" spans="1:12" ht="14.25" customHeight="1">
      <c r="A19" s="15">
        <f t="shared" si="0"/>
        <v>12</v>
      </c>
      <c r="B19" s="11" t="s">
        <v>44</v>
      </c>
      <c r="C19" s="12">
        <f t="shared" si="1"/>
        <v>26</v>
      </c>
      <c r="D19" s="12">
        <f t="shared" si="2"/>
        <v>0</v>
      </c>
      <c r="E19" s="16">
        <v>25</v>
      </c>
      <c r="F19" s="12">
        <f t="shared" si="4"/>
        <v>0</v>
      </c>
      <c r="G19" s="12">
        <f t="shared" si="5"/>
        <v>50</v>
      </c>
      <c r="H19" s="16">
        <v>0</v>
      </c>
      <c r="I19" s="16">
        <v>0</v>
      </c>
      <c r="J19" s="16">
        <v>0</v>
      </c>
      <c r="K19" s="12">
        <f t="shared" si="6"/>
        <v>3</v>
      </c>
      <c r="L19" s="14">
        <f t="shared" si="7"/>
        <v>101</v>
      </c>
    </row>
    <row r="20" spans="1:12" ht="14.25" customHeight="1">
      <c r="A20" s="15">
        <f t="shared" si="0"/>
        <v>13</v>
      </c>
      <c r="B20" s="11" t="s">
        <v>28</v>
      </c>
      <c r="C20" s="12">
        <f t="shared" si="1"/>
        <v>25</v>
      </c>
      <c r="D20" s="12">
        <f t="shared" si="2"/>
        <v>25</v>
      </c>
      <c r="E20" s="12">
        <f aca="true" t="shared" si="8" ref="E20:E51">IF(ISNA(VLOOKUP($B20,nov07,5,FALSE)),0,VLOOKUP($B20,nov07,5,FALSE))</f>
        <v>28</v>
      </c>
      <c r="F20" s="12">
        <f t="shared" si="4"/>
        <v>23</v>
      </c>
      <c r="G20" s="12">
        <f t="shared" si="5"/>
        <v>0</v>
      </c>
      <c r="H20" s="16">
        <v>0</v>
      </c>
      <c r="I20" s="16">
        <v>0</v>
      </c>
      <c r="J20" s="16">
        <v>0</v>
      </c>
      <c r="K20" s="12">
        <f t="shared" si="6"/>
        <v>4</v>
      </c>
      <c r="L20" s="14">
        <f t="shared" si="7"/>
        <v>101</v>
      </c>
    </row>
    <row r="21" spans="1:12" ht="14.25" customHeight="1">
      <c r="A21" s="15">
        <f t="shared" si="0"/>
        <v>14</v>
      </c>
      <c r="B21" s="11" t="s">
        <v>86</v>
      </c>
      <c r="C21" s="12">
        <f t="shared" si="1"/>
        <v>0</v>
      </c>
      <c r="D21" s="12">
        <f t="shared" si="2"/>
        <v>29</v>
      </c>
      <c r="E21" s="12">
        <f t="shared" si="8"/>
        <v>33</v>
      </c>
      <c r="F21" s="12">
        <f t="shared" si="4"/>
        <v>36</v>
      </c>
      <c r="G21" s="12">
        <f t="shared" si="5"/>
        <v>0</v>
      </c>
      <c r="H21" s="16">
        <v>0</v>
      </c>
      <c r="I21" s="16">
        <v>0</v>
      </c>
      <c r="J21" s="16">
        <v>0</v>
      </c>
      <c r="K21" s="12">
        <f t="shared" si="6"/>
        <v>3</v>
      </c>
      <c r="L21" s="14">
        <f t="shared" si="7"/>
        <v>98</v>
      </c>
    </row>
    <row r="22" spans="1:12" ht="14.25" customHeight="1">
      <c r="A22" s="15">
        <f t="shared" si="0"/>
        <v>15</v>
      </c>
      <c r="B22" s="11" t="s">
        <v>57</v>
      </c>
      <c r="C22" s="12">
        <f t="shared" si="1"/>
        <v>20</v>
      </c>
      <c r="D22" s="12">
        <f t="shared" si="2"/>
        <v>17</v>
      </c>
      <c r="E22" s="12">
        <f t="shared" si="8"/>
        <v>0</v>
      </c>
      <c r="F22" s="12">
        <f t="shared" si="4"/>
        <v>29</v>
      </c>
      <c r="G22" s="12">
        <f t="shared" si="5"/>
        <v>25</v>
      </c>
      <c r="H22" s="16">
        <v>0</v>
      </c>
      <c r="I22" s="16">
        <v>0</v>
      </c>
      <c r="J22" s="16">
        <v>0</v>
      </c>
      <c r="K22" s="12">
        <f t="shared" si="6"/>
        <v>4</v>
      </c>
      <c r="L22" s="14">
        <f t="shared" si="7"/>
        <v>91</v>
      </c>
    </row>
    <row r="23" spans="1:12" ht="14.25" customHeight="1">
      <c r="A23" s="15">
        <f t="shared" si="0"/>
        <v>16</v>
      </c>
      <c r="B23" s="11" t="s">
        <v>1</v>
      </c>
      <c r="C23" s="12">
        <f t="shared" si="1"/>
        <v>38</v>
      </c>
      <c r="D23" s="12">
        <f t="shared" si="2"/>
        <v>38</v>
      </c>
      <c r="E23" s="12">
        <f t="shared" si="8"/>
        <v>0</v>
      </c>
      <c r="F23" s="12">
        <f t="shared" si="4"/>
        <v>0</v>
      </c>
      <c r="G23" s="12">
        <f t="shared" si="5"/>
        <v>0</v>
      </c>
      <c r="H23" s="16">
        <v>0</v>
      </c>
      <c r="I23" s="16">
        <v>0</v>
      </c>
      <c r="J23" s="16">
        <v>0</v>
      </c>
      <c r="K23" s="12">
        <f t="shared" si="6"/>
        <v>2</v>
      </c>
      <c r="L23" s="14">
        <f t="shared" si="7"/>
        <v>76</v>
      </c>
    </row>
    <row r="24" spans="1:12" ht="14.25" customHeight="1">
      <c r="A24" s="15">
        <f t="shared" si="0"/>
        <v>17</v>
      </c>
      <c r="B24" s="11" t="s">
        <v>3</v>
      </c>
      <c r="C24" s="12">
        <f t="shared" si="1"/>
        <v>21</v>
      </c>
      <c r="D24" s="12">
        <f t="shared" si="2"/>
        <v>0</v>
      </c>
      <c r="E24" s="12">
        <f t="shared" si="8"/>
        <v>16</v>
      </c>
      <c r="F24" s="12">
        <f t="shared" si="4"/>
        <v>18</v>
      </c>
      <c r="G24" s="12">
        <f t="shared" si="5"/>
        <v>21</v>
      </c>
      <c r="H24" s="16">
        <v>0</v>
      </c>
      <c r="I24" s="16">
        <v>0</v>
      </c>
      <c r="J24" s="16">
        <v>0</v>
      </c>
      <c r="K24" s="12">
        <f t="shared" si="6"/>
        <v>4</v>
      </c>
      <c r="L24" s="14">
        <f t="shared" si="7"/>
        <v>76</v>
      </c>
    </row>
    <row r="25" spans="1:12" ht="14.25" customHeight="1">
      <c r="A25" s="15">
        <f t="shared" si="0"/>
        <v>18</v>
      </c>
      <c r="B25" s="11" t="s">
        <v>114</v>
      </c>
      <c r="C25" s="12">
        <f t="shared" si="1"/>
        <v>0</v>
      </c>
      <c r="D25" s="12">
        <f t="shared" si="2"/>
        <v>50</v>
      </c>
      <c r="E25" s="12">
        <f t="shared" si="8"/>
        <v>24</v>
      </c>
      <c r="F25" s="12">
        <f t="shared" si="4"/>
        <v>0</v>
      </c>
      <c r="G25" s="12">
        <f t="shared" si="5"/>
        <v>0</v>
      </c>
      <c r="H25" s="16">
        <v>0</v>
      </c>
      <c r="I25" s="16">
        <v>0</v>
      </c>
      <c r="J25" s="16">
        <v>0</v>
      </c>
      <c r="K25" s="12">
        <f t="shared" si="6"/>
        <v>2</v>
      </c>
      <c r="L25" s="14">
        <f t="shared" si="7"/>
        <v>74</v>
      </c>
    </row>
    <row r="26" spans="1:12" ht="14.25" customHeight="1">
      <c r="A26" s="15">
        <f t="shared" si="0"/>
        <v>19</v>
      </c>
      <c r="B26" s="11" t="s">
        <v>6</v>
      </c>
      <c r="C26" s="12">
        <f t="shared" si="1"/>
        <v>22</v>
      </c>
      <c r="D26" s="12">
        <f t="shared" si="2"/>
        <v>24</v>
      </c>
      <c r="E26" s="12">
        <f t="shared" si="8"/>
        <v>0</v>
      </c>
      <c r="F26" s="12">
        <f t="shared" si="4"/>
        <v>24</v>
      </c>
      <c r="G26" s="12">
        <f t="shared" si="5"/>
        <v>0</v>
      </c>
      <c r="H26" s="16">
        <v>0</v>
      </c>
      <c r="I26" s="16">
        <v>0</v>
      </c>
      <c r="J26" s="16">
        <v>0</v>
      </c>
      <c r="K26" s="12">
        <f t="shared" si="6"/>
        <v>3</v>
      </c>
      <c r="L26" s="14">
        <f t="shared" si="7"/>
        <v>70</v>
      </c>
    </row>
    <row r="27" spans="1:12" ht="14.25" customHeight="1">
      <c r="A27" s="15">
        <f t="shared" si="0"/>
        <v>20</v>
      </c>
      <c r="B27" s="11" t="s">
        <v>64</v>
      </c>
      <c r="C27" s="12">
        <f t="shared" si="1"/>
        <v>20</v>
      </c>
      <c r="D27" s="12">
        <f t="shared" si="2"/>
        <v>19</v>
      </c>
      <c r="E27" s="12">
        <f t="shared" si="8"/>
        <v>31</v>
      </c>
      <c r="F27" s="12">
        <f t="shared" si="4"/>
        <v>0</v>
      </c>
      <c r="G27" s="12">
        <f t="shared" si="5"/>
        <v>0</v>
      </c>
      <c r="H27" s="16">
        <v>0</v>
      </c>
      <c r="I27" s="16">
        <v>0</v>
      </c>
      <c r="J27" s="16">
        <v>0</v>
      </c>
      <c r="K27" s="12">
        <f t="shared" si="6"/>
        <v>3</v>
      </c>
      <c r="L27" s="14">
        <f t="shared" si="7"/>
        <v>70</v>
      </c>
    </row>
    <row r="28" spans="1:12" ht="14.25" customHeight="1">
      <c r="A28" s="15">
        <f t="shared" si="0"/>
        <v>21</v>
      </c>
      <c r="B28" s="11" t="s">
        <v>126</v>
      </c>
      <c r="C28" s="12">
        <f t="shared" si="1"/>
        <v>0</v>
      </c>
      <c r="D28" s="16">
        <v>20</v>
      </c>
      <c r="E28" s="12">
        <f t="shared" si="8"/>
        <v>0</v>
      </c>
      <c r="F28" s="12">
        <f t="shared" si="4"/>
        <v>28</v>
      </c>
      <c r="G28" s="12">
        <f t="shared" si="5"/>
        <v>21</v>
      </c>
      <c r="H28" s="16">
        <v>0</v>
      </c>
      <c r="I28" s="16">
        <v>0</v>
      </c>
      <c r="J28" s="16">
        <v>0</v>
      </c>
      <c r="K28" s="12">
        <f t="shared" si="6"/>
        <v>3</v>
      </c>
      <c r="L28" s="14">
        <f t="shared" si="7"/>
        <v>69</v>
      </c>
    </row>
    <row r="29" spans="1:12" ht="14.25" customHeight="1">
      <c r="A29" s="15">
        <f t="shared" si="0"/>
        <v>22</v>
      </c>
      <c r="B29" s="11" t="s">
        <v>135</v>
      </c>
      <c r="C29" s="12">
        <f t="shared" si="1"/>
        <v>0</v>
      </c>
      <c r="D29" s="12">
        <f aca="true" t="shared" si="9" ref="D29:D42">IF(ISNA(VLOOKUP($B29,oct07,5,FALSE)),0,VLOOKUP($B29,oct07,5,FALSE))</f>
        <v>0</v>
      </c>
      <c r="E29" s="12">
        <f t="shared" si="8"/>
        <v>0</v>
      </c>
      <c r="F29" s="12">
        <f t="shared" si="4"/>
        <v>33</v>
      </c>
      <c r="G29" s="12">
        <f t="shared" si="5"/>
        <v>31</v>
      </c>
      <c r="H29" s="16">
        <v>0</v>
      </c>
      <c r="I29" s="16">
        <v>0</v>
      </c>
      <c r="J29" s="16">
        <v>0</v>
      </c>
      <c r="K29" s="12">
        <f t="shared" si="6"/>
        <v>2</v>
      </c>
      <c r="L29" s="14">
        <f t="shared" si="7"/>
        <v>64</v>
      </c>
    </row>
    <row r="30" spans="1:12" ht="14.25" customHeight="1">
      <c r="A30" s="15">
        <f t="shared" si="0"/>
        <v>23</v>
      </c>
      <c r="B30" s="11" t="s">
        <v>111</v>
      </c>
      <c r="C30" s="12">
        <f t="shared" si="1"/>
        <v>0</v>
      </c>
      <c r="D30" s="12">
        <f t="shared" si="9"/>
        <v>33</v>
      </c>
      <c r="E30" s="12">
        <f t="shared" si="8"/>
        <v>27</v>
      </c>
      <c r="F30" s="12">
        <f t="shared" si="4"/>
        <v>0</v>
      </c>
      <c r="G30" s="12">
        <f t="shared" si="5"/>
        <v>0</v>
      </c>
      <c r="H30" s="16">
        <v>0</v>
      </c>
      <c r="I30" s="16">
        <v>0</v>
      </c>
      <c r="J30" s="16">
        <v>0</v>
      </c>
      <c r="K30" s="12">
        <f t="shared" si="6"/>
        <v>2</v>
      </c>
      <c r="L30" s="14">
        <f t="shared" si="7"/>
        <v>60</v>
      </c>
    </row>
    <row r="31" spans="1:12" ht="14.25" customHeight="1">
      <c r="A31" s="15">
        <f t="shared" si="0"/>
        <v>24</v>
      </c>
      <c r="B31" s="11" t="s">
        <v>109</v>
      </c>
      <c r="C31" s="12">
        <f t="shared" si="1"/>
        <v>0</v>
      </c>
      <c r="D31" s="12">
        <f t="shared" si="9"/>
        <v>0</v>
      </c>
      <c r="E31" s="12">
        <f t="shared" si="8"/>
        <v>32</v>
      </c>
      <c r="F31" s="12">
        <f t="shared" si="4"/>
        <v>0</v>
      </c>
      <c r="G31" s="12">
        <f t="shared" si="5"/>
        <v>27</v>
      </c>
      <c r="H31" s="16">
        <v>0</v>
      </c>
      <c r="I31" s="16">
        <v>0</v>
      </c>
      <c r="J31" s="16">
        <v>0</v>
      </c>
      <c r="K31" s="12">
        <f t="shared" si="6"/>
        <v>2</v>
      </c>
      <c r="L31" s="14">
        <f t="shared" si="7"/>
        <v>59</v>
      </c>
    </row>
    <row r="32" spans="1:12" ht="14.25" customHeight="1">
      <c r="A32" s="15">
        <f t="shared" si="0"/>
        <v>25</v>
      </c>
      <c r="B32" s="11" t="s">
        <v>61</v>
      </c>
      <c r="C32" s="12">
        <f t="shared" si="1"/>
        <v>17</v>
      </c>
      <c r="D32" s="12">
        <f t="shared" si="9"/>
        <v>22</v>
      </c>
      <c r="E32" s="12">
        <f t="shared" si="8"/>
        <v>0</v>
      </c>
      <c r="F32" s="12">
        <f t="shared" si="4"/>
        <v>20</v>
      </c>
      <c r="G32" s="12">
        <f t="shared" si="5"/>
        <v>0</v>
      </c>
      <c r="H32" s="16">
        <v>0</v>
      </c>
      <c r="I32" s="16">
        <v>0</v>
      </c>
      <c r="J32" s="16">
        <v>0</v>
      </c>
      <c r="K32" s="12">
        <f t="shared" si="6"/>
        <v>3</v>
      </c>
      <c r="L32" s="14">
        <f t="shared" si="7"/>
        <v>59</v>
      </c>
    </row>
    <row r="33" spans="1:12" ht="14.25" customHeight="1">
      <c r="A33" s="15">
        <f t="shared" si="0"/>
        <v>26</v>
      </c>
      <c r="B33" s="11" t="s">
        <v>43</v>
      </c>
      <c r="C33" s="12">
        <f t="shared" si="1"/>
        <v>29</v>
      </c>
      <c r="D33" s="12">
        <f t="shared" si="9"/>
        <v>27</v>
      </c>
      <c r="E33" s="12">
        <f t="shared" si="8"/>
        <v>0</v>
      </c>
      <c r="F33" s="12">
        <f t="shared" si="4"/>
        <v>0</v>
      </c>
      <c r="G33" s="12">
        <f t="shared" si="5"/>
        <v>0</v>
      </c>
      <c r="H33" s="16">
        <v>0</v>
      </c>
      <c r="I33" s="16">
        <v>0</v>
      </c>
      <c r="J33" s="16">
        <v>0</v>
      </c>
      <c r="K33" s="12">
        <f t="shared" si="6"/>
        <v>2</v>
      </c>
      <c r="L33" s="14">
        <f t="shared" si="7"/>
        <v>56</v>
      </c>
    </row>
    <row r="34" spans="1:12" ht="14.25" customHeight="1">
      <c r="A34" s="15">
        <f t="shared" si="0"/>
        <v>27</v>
      </c>
      <c r="B34" s="11" t="s">
        <v>87</v>
      </c>
      <c r="C34" s="12">
        <f t="shared" si="1"/>
        <v>0</v>
      </c>
      <c r="D34" s="12">
        <f t="shared" si="9"/>
        <v>26</v>
      </c>
      <c r="E34" s="12">
        <f t="shared" si="8"/>
        <v>29</v>
      </c>
      <c r="F34" s="12">
        <f t="shared" si="4"/>
        <v>0</v>
      </c>
      <c r="G34" s="12">
        <f t="shared" si="5"/>
        <v>0</v>
      </c>
      <c r="H34" s="16">
        <v>0</v>
      </c>
      <c r="I34" s="16">
        <v>0</v>
      </c>
      <c r="J34" s="16">
        <v>0</v>
      </c>
      <c r="K34" s="12">
        <f t="shared" si="6"/>
        <v>2</v>
      </c>
      <c r="L34" s="14">
        <f t="shared" si="7"/>
        <v>55</v>
      </c>
    </row>
    <row r="35" spans="1:12" ht="14.25" customHeight="1">
      <c r="A35" s="15">
        <f t="shared" si="0"/>
        <v>28</v>
      </c>
      <c r="B35" s="11" t="s">
        <v>116</v>
      </c>
      <c r="C35" s="12">
        <f t="shared" si="1"/>
        <v>0</v>
      </c>
      <c r="D35" s="12">
        <f t="shared" si="9"/>
        <v>0</v>
      </c>
      <c r="E35" s="12">
        <f t="shared" si="8"/>
        <v>22</v>
      </c>
      <c r="F35" s="12">
        <f t="shared" si="4"/>
        <v>0</v>
      </c>
      <c r="G35" s="12">
        <f t="shared" si="5"/>
        <v>33</v>
      </c>
      <c r="H35" s="16">
        <v>0</v>
      </c>
      <c r="I35" s="16">
        <v>0</v>
      </c>
      <c r="J35" s="16">
        <v>0</v>
      </c>
      <c r="K35" s="12">
        <f t="shared" si="6"/>
        <v>2</v>
      </c>
      <c r="L35" s="14">
        <f t="shared" si="7"/>
        <v>55</v>
      </c>
    </row>
    <row r="36" spans="1:12" ht="14.25" customHeight="1">
      <c r="A36" s="15">
        <f t="shared" si="0"/>
        <v>29</v>
      </c>
      <c r="B36" s="11" t="s">
        <v>62</v>
      </c>
      <c r="C36" s="12">
        <f t="shared" si="1"/>
        <v>24</v>
      </c>
      <c r="D36" s="12">
        <f t="shared" si="9"/>
        <v>0</v>
      </c>
      <c r="E36" s="12">
        <f t="shared" si="8"/>
        <v>0</v>
      </c>
      <c r="F36" s="12">
        <f t="shared" si="4"/>
        <v>31</v>
      </c>
      <c r="G36" s="12">
        <f t="shared" si="5"/>
        <v>0</v>
      </c>
      <c r="H36" s="16">
        <v>0</v>
      </c>
      <c r="I36" s="16">
        <v>0</v>
      </c>
      <c r="J36" s="16">
        <v>0</v>
      </c>
      <c r="K36" s="12">
        <f t="shared" si="6"/>
        <v>2</v>
      </c>
      <c r="L36" s="14">
        <f t="shared" si="7"/>
        <v>55</v>
      </c>
    </row>
    <row r="37" spans="1:12" ht="14.25" customHeight="1">
      <c r="A37" s="15">
        <f t="shared" si="0"/>
        <v>30</v>
      </c>
      <c r="B37" s="11" t="s">
        <v>143</v>
      </c>
      <c r="C37" s="12">
        <f t="shared" si="1"/>
        <v>0</v>
      </c>
      <c r="D37" s="12">
        <f t="shared" si="9"/>
        <v>0</v>
      </c>
      <c r="E37" s="12">
        <f t="shared" si="8"/>
        <v>0</v>
      </c>
      <c r="F37" s="12">
        <f t="shared" si="4"/>
        <v>21</v>
      </c>
      <c r="G37" s="12">
        <f t="shared" si="5"/>
        <v>31</v>
      </c>
      <c r="H37" s="16">
        <v>0</v>
      </c>
      <c r="I37" s="16">
        <v>0</v>
      </c>
      <c r="J37" s="16">
        <v>0</v>
      </c>
      <c r="K37" s="12">
        <f t="shared" si="6"/>
        <v>2</v>
      </c>
      <c r="L37" s="14">
        <f t="shared" si="7"/>
        <v>52</v>
      </c>
    </row>
    <row r="38" spans="1:12" ht="14.25" customHeight="1">
      <c r="A38" s="15">
        <f t="shared" si="0"/>
        <v>31</v>
      </c>
      <c r="B38" s="11" t="s">
        <v>140</v>
      </c>
      <c r="C38" s="12">
        <f t="shared" si="1"/>
        <v>0</v>
      </c>
      <c r="D38" s="12">
        <f t="shared" si="9"/>
        <v>0</v>
      </c>
      <c r="E38" s="12">
        <f t="shared" si="8"/>
        <v>0</v>
      </c>
      <c r="F38" s="12">
        <f t="shared" si="4"/>
        <v>28</v>
      </c>
      <c r="G38" s="12">
        <f t="shared" si="5"/>
        <v>23</v>
      </c>
      <c r="H38" s="16">
        <v>0</v>
      </c>
      <c r="I38" s="16">
        <v>0</v>
      </c>
      <c r="J38" s="16">
        <v>0</v>
      </c>
      <c r="K38" s="12">
        <f t="shared" si="6"/>
        <v>2</v>
      </c>
      <c r="L38" s="14">
        <f t="shared" si="7"/>
        <v>51</v>
      </c>
    </row>
    <row r="39" spans="1:12" ht="14.25" customHeight="1">
      <c r="A39" s="15">
        <f t="shared" si="0"/>
        <v>32</v>
      </c>
      <c r="B39" s="11" t="s">
        <v>70</v>
      </c>
      <c r="C39" s="12">
        <f t="shared" si="1"/>
        <v>32</v>
      </c>
      <c r="D39" s="12">
        <f t="shared" si="9"/>
        <v>0</v>
      </c>
      <c r="E39" s="12">
        <f t="shared" si="8"/>
        <v>18</v>
      </c>
      <c r="F39" s="12">
        <f t="shared" si="4"/>
        <v>0</v>
      </c>
      <c r="G39" s="12">
        <f t="shared" si="5"/>
        <v>0</v>
      </c>
      <c r="H39" s="16">
        <v>0</v>
      </c>
      <c r="I39" s="16">
        <v>0</v>
      </c>
      <c r="J39" s="16">
        <v>0</v>
      </c>
      <c r="K39" s="12">
        <f t="shared" si="6"/>
        <v>2</v>
      </c>
      <c r="L39" s="14">
        <f t="shared" si="7"/>
        <v>50</v>
      </c>
    </row>
    <row r="40" spans="1:12" ht="14.25" customHeight="1">
      <c r="A40" s="15">
        <f aca="true" t="shared" si="10" ref="A40:A59">A39+1</f>
        <v>33</v>
      </c>
      <c r="B40" s="11" t="s">
        <v>27</v>
      </c>
      <c r="C40" s="12">
        <f t="shared" si="1"/>
        <v>14</v>
      </c>
      <c r="D40" s="12">
        <f t="shared" si="9"/>
        <v>0</v>
      </c>
      <c r="E40" s="12">
        <f t="shared" si="8"/>
        <v>0</v>
      </c>
      <c r="F40" s="12">
        <f aca="true" t="shared" si="11" ref="F40:F76">IF(ISNA(VLOOKUP($B40,dec07,5,FALSE)),0,VLOOKUP($B40,dec07,5,FALSE))</f>
        <v>19</v>
      </c>
      <c r="G40" s="12">
        <f aca="true" t="shared" si="12" ref="G40:G76">IF(ISNA(VLOOKUP($B40,jan08,5,FALSE)),0,VLOOKUP($B40,jan08,5,FALSE))</f>
        <v>16</v>
      </c>
      <c r="H40" s="16">
        <v>0</v>
      </c>
      <c r="I40" s="16">
        <v>0</v>
      </c>
      <c r="J40" s="16">
        <v>0</v>
      </c>
      <c r="K40" s="12">
        <f aca="true" t="shared" si="13" ref="K40:K71">8-COUNTIF(C40:J40,"=0")</f>
        <v>3</v>
      </c>
      <c r="L40" s="14">
        <f aca="true" t="shared" si="14" ref="L40:L76">LARGE(C40:J40,1)+LARGE(C40:J40,2)+LARGE(C40:J40,3)+LARGE(C40:J40,4)</f>
        <v>49</v>
      </c>
    </row>
    <row r="41" spans="1:12" ht="14.25" customHeight="1">
      <c r="A41" s="15">
        <f t="shared" si="10"/>
        <v>34</v>
      </c>
      <c r="B41" s="11" t="s">
        <v>25</v>
      </c>
      <c r="C41" s="12">
        <f t="shared" si="1"/>
        <v>24</v>
      </c>
      <c r="D41" s="12">
        <f t="shared" si="9"/>
        <v>21</v>
      </c>
      <c r="E41" s="12">
        <f t="shared" si="8"/>
        <v>0</v>
      </c>
      <c r="F41" s="12">
        <f t="shared" si="11"/>
        <v>0</v>
      </c>
      <c r="G41" s="12">
        <f t="shared" si="12"/>
        <v>0</v>
      </c>
      <c r="H41" s="16">
        <v>0</v>
      </c>
      <c r="I41" s="16">
        <v>0</v>
      </c>
      <c r="J41" s="16">
        <v>0</v>
      </c>
      <c r="K41" s="12">
        <f t="shared" si="13"/>
        <v>2</v>
      </c>
      <c r="L41" s="14">
        <f t="shared" si="14"/>
        <v>45</v>
      </c>
    </row>
    <row r="42" spans="1:12" ht="14.25" customHeight="1">
      <c r="A42" s="15">
        <f t="shared" si="10"/>
        <v>35</v>
      </c>
      <c r="B42" s="11" t="s">
        <v>115</v>
      </c>
      <c r="C42" s="12">
        <f t="shared" si="1"/>
        <v>0</v>
      </c>
      <c r="D42" s="12">
        <f t="shared" si="9"/>
        <v>0</v>
      </c>
      <c r="E42" s="12">
        <f t="shared" si="8"/>
        <v>23</v>
      </c>
      <c r="F42" s="12">
        <f t="shared" si="11"/>
        <v>0</v>
      </c>
      <c r="G42" s="12">
        <f t="shared" si="12"/>
        <v>19</v>
      </c>
      <c r="H42" s="16">
        <v>0</v>
      </c>
      <c r="I42" s="16">
        <v>0</v>
      </c>
      <c r="J42" s="16">
        <v>0</v>
      </c>
      <c r="K42" s="12">
        <f t="shared" si="13"/>
        <v>2</v>
      </c>
      <c r="L42" s="14">
        <f t="shared" si="14"/>
        <v>42</v>
      </c>
    </row>
    <row r="43" spans="1:12" ht="14.25" customHeight="1">
      <c r="A43" s="15">
        <f t="shared" si="10"/>
        <v>36</v>
      </c>
      <c r="B43" s="11" t="s">
        <v>170</v>
      </c>
      <c r="C43" s="12">
        <f t="shared" si="1"/>
        <v>0</v>
      </c>
      <c r="D43" s="16">
        <v>14</v>
      </c>
      <c r="E43" s="12">
        <f t="shared" si="8"/>
        <v>0</v>
      </c>
      <c r="F43" s="12">
        <f t="shared" si="11"/>
        <v>0</v>
      </c>
      <c r="G43" s="12">
        <f t="shared" si="12"/>
        <v>23</v>
      </c>
      <c r="H43" s="16">
        <v>0</v>
      </c>
      <c r="I43" s="16">
        <v>0</v>
      </c>
      <c r="J43" s="16">
        <v>0</v>
      </c>
      <c r="K43" s="12">
        <f t="shared" si="13"/>
        <v>2</v>
      </c>
      <c r="L43" s="14">
        <f t="shared" si="14"/>
        <v>37</v>
      </c>
    </row>
    <row r="44" spans="1:12" ht="14.25" customHeight="1">
      <c r="A44" s="15">
        <f t="shared" si="10"/>
        <v>37</v>
      </c>
      <c r="B44" s="11" t="s">
        <v>68</v>
      </c>
      <c r="C44" s="12">
        <f t="shared" si="1"/>
        <v>35</v>
      </c>
      <c r="D44" s="12">
        <f aca="true" t="shared" si="15" ref="D44:D76">IF(ISNA(VLOOKUP($B44,oct07,5,FALSE)),0,VLOOKUP($B44,oct07,5,FALSE))</f>
        <v>0</v>
      </c>
      <c r="E44" s="12">
        <f t="shared" si="8"/>
        <v>0</v>
      </c>
      <c r="F44" s="12">
        <f t="shared" si="11"/>
        <v>0</v>
      </c>
      <c r="G44" s="12">
        <f t="shared" si="12"/>
        <v>0</v>
      </c>
      <c r="H44" s="16">
        <v>0</v>
      </c>
      <c r="I44" s="16">
        <v>0</v>
      </c>
      <c r="J44" s="16">
        <v>0</v>
      </c>
      <c r="K44" s="12">
        <f t="shared" si="13"/>
        <v>1</v>
      </c>
      <c r="L44" s="14">
        <f t="shared" si="14"/>
        <v>35</v>
      </c>
    </row>
    <row r="45" spans="1:12" ht="14.25" customHeight="1">
      <c r="A45" s="15">
        <f t="shared" si="10"/>
        <v>38</v>
      </c>
      <c r="B45" s="11" t="s">
        <v>163</v>
      </c>
      <c r="C45" s="12">
        <f t="shared" si="1"/>
        <v>0</v>
      </c>
      <c r="D45" s="12">
        <f t="shared" si="15"/>
        <v>0</v>
      </c>
      <c r="E45" s="12">
        <f t="shared" si="8"/>
        <v>0</v>
      </c>
      <c r="F45" s="12">
        <f t="shared" si="11"/>
        <v>0</v>
      </c>
      <c r="G45" s="12">
        <f t="shared" si="12"/>
        <v>35</v>
      </c>
      <c r="H45" s="16">
        <v>0</v>
      </c>
      <c r="I45" s="16">
        <v>0</v>
      </c>
      <c r="J45" s="16">
        <v>0</v>
      </c>
      <c r="K45" s="12">
        <f t="shared" si="13"/>
        <v>1</v>
      </c>
      <c r="L45" s="14">
        <f t="shared" si="14"/>
        <v>35</v>
      </c>
    </row>
    <row r="46" spans="1:12" ht="14.25" customHeight="1">
      <c r="A46" s="15">
        <f t="shared" si="10"/>
        <v>39</v>
      </c>
      <c r="B46" s="11" t="s">
        <v>137</v>
      </c>
      <c r="C46" s="12">
        <f t="shared" si="1"/>
        <v>0</v>
      </c>
      <c r="D46" s="12">
        <f t="shared" si="15"/>
        <v>0</v>
      </c>
      <c r="E46" s="12">
        <f t="shared" si="8"/>
        <v>0</v>
      </c>
      <c r="F46" s="12">
        <f t="shared" si="11"/>
        <v>32</v>
      </c>
      <c r="G46" s="12">
        <f t="shared" si="12"/>
        <v>0</v>
      </c>
      <c r="H46" s="16">
        <v>0</v>
      </c>
      <c r="I46" s="16">
        <v>0</v>
      </c>
      <c r="J46" s="16">
        <v>0</v>
      </c>
      <c r="K46" s="12">
        <f t="shared" si="13"/>
        <v>1</v>
      </c>
      <c r="L46" s="14">
        <f t="shared" si="14"/>
        <v>32</v>
      </c>
    </row>
    <row r="47" spans="1:12" ht="14.25" customHeight="1">
      <c r="A47" s="15">
        <f t="shared" si="10"/>
        <v>40</v>
      </c>
      <c r="B47" s="11" t="s">
        <v>10</v>
      </c>
      <c r="C47" s="12">
        <f t="shared" si="1"/>
        <v>32</v>
      </c>
      <c r="D47" s="12">
        <f t="shared" si="15"/>
        <v>0</v>
      </c>
      <c r="E47" s="12">
        <f t="shared" si="8"/>
        <v>0</v>
      </c>
      <c r="F47" s="12">
        <f t="shared" si="11"/>
        <v>0</v>
      </c>
      <c r="G47" s="12">
        <f t="shared" si="12"/>
        <v>0</v>
      </c>
      <c r="H47" s="16">
        <v>0</v>
      </c>
      <c r="I47" s="16">
        <v>0</v>
      </c>
      <c r="J47" s="16">
        <v>0</v>
      </c>
      <c r="K47" s="12">
        <f t="shared" si="13"/>
        <v>1</v>
      </c>
      <c r="L47" s="14">
        <f t="shared" si="14"/>
        <v>32</v>
      </c>
    </row>
    <row r="48" spans="1:12" ht="14.25" customHeight="1">
      <c r="A48" s="15">
        <f t="shared" si="10"/>
        <v>41</v>
      </c>
      <c r="B48" s="11" t="s">
        <v>96</v>
      </c>
      <c r="C48" s="16">
        <v>15</v>
      </c>
      <c r="D48" s="12">
        <f t="shared" si="15"/>
        <v>16</v>
      </c>
      <c r="E48" s="12">
        <f t="shared" si="8"/>
        <v>0</v>
      </c>
      <c r="F48" s="12">
        <f t="shared" si="11"/>
        <v>0</v>
      </c>
      <c r="G48" s="12">
        <f t="shared" si="12"/>
        <v>0</v>
      </c>
      <c r="H48" s="16">
        <v>0</v>
      </c>
      <c r="I48" s="16">
        <v>0</v>
      </c>
      <c r="J48" s="16">
        <v>0</v>
      </c>
      <c r="K48" s="12">
        <f t="shared" si="13"/>
        <v>2</v>
      </c>
      <c r="L48" s="14">
        <f t="shared" si="14"/>
        <v>31</v>
      </c>
    </row>
    <row r="49" spans="1:12" ht="14.25" customHeight="1">
      <c r="A49" s="15">
        <f t="shared" si="10"/>
        <v>42</v>
      </c>
      <c r="B49" s="11" t="s">
        <v>138</v>
      </c>
      <c r="C49" s="12">
        <f aca="true" t="shared" si="16" ref="C49:C70">IF(ISNA(VLOOKUP($B49,sep07,5,FALSE)),0,VLOOKUP($B49,sep07,5,FALSE))</f>
        <v>0</v>
      </c>
      <c r="D49" s="12">
        <f t="shared" si="15"/>
        <v>0</v>
      </c>
      <c r="E49" s="12">
        <f t="shared" si="8"/>
        <v>0</v>
      </c>
      <c r="F49" s="12">
        <f t="shared" si="11"/>
        <v>31</v>
      </c>
      <c r="G49" s="12">
        <f t="shared" si="12"/>
        <v>0</v>
      </c>
      <c r="H49" s="16">
        <v>0</v>
      </c>
      <c r="I49" s="16">
        <v>0</v>
      </c>
      <c r="J49" s="16">
        <v>0</v>
      </c>
      <c r="K49" s="12">
        <f t="shared" si="13"/>
        <v>1</v>
      </c>
      <c r="L49" s="14">
        <f t="shared" si="14"/>
        <v>31</v>
      </c>
    </row>
    <row r="50" spans="1:12" ht="14.25" customHeight="1">
      <c r="A50" s="15">
        <f t="shared" si="10"/>
        <v>43</v>
      </c>
      <c r="B50" s="11" t="s">
        <v>85</v>
      </c>
      <c r="C50" s="12">
        <f t="shared" si="16"/>
        <v>0</v>
      </c>
      <c r="D50" s="12">
        <f t="shared" si="15"/>
        <v>31</v>
      </c>
      <c r="E50" s="12">
        <f t="shared" si="8"/>
        <v>0</v>
      </c>
      <c r="F50" s="12">
        <f t="shared" si="11"/>
        <v>0</v>
      </c>
      <c r="G50" s="12">
        <f t="shared" si="12"/>
        <v>0</v>
      </c>
      <c r="H50" s="16">
        <v>0</v>
      </c>
      <c r="I50" s="16">
        <v>0</v>
      </c>
      <c r="J50" s="16">
        <v>0</v>
      </c>
      <c r="K50" s="12">
        <f t="shared" si="13"/>
        <v>1</v>
      </c>
      <c r="L50" s="14">
        <f t="shared" si="14"/>
        <v>31</v>
      </c>
    </row>
    <row r="51" spans="1:12" ht="14.25" customHeight="1">
      <c r="A51" s="15">
        <f t="shared" si="10"/>
        <v>44</v>
      </c>
      <c r="B51" s="11" t="s">
        <v>101</v>
      </c>
      <c r="C51" s="12">
        <f t="shared" si="16"/>
        <v>0</v>
      </c>
      <c r="D51" s="12">
        <f t="shared" si="15"/>
        <v>12</v>
      </c>
      <c r="E51" s="12">
        <f t="shared" si="8"/>
        <v>17</v>
      </c>
      <c r="F51" s="12">
        <f t="shared" si="11"/>
        <v>0</v>
      </c>
      <c r="G51" s="12">
        <f t="shared" si="12"/>
        <v>0</v>
      </c>
      <c r="H51" s="16">
        <v>0</v>
      </c>
      <c r="I51" s="16">
        <v>0</v>
      </c>
      <c r="J51" s="16">
        <v>0</v>
      </c>
      <c r="K51" s="12">
        <f t="shared" si="13"/>
        <v>2</v>
      </c>
      <c r="L51" s="14">
        <f t="shared" si="14"/>
        <v>29</v>
      </c>
    </row>
    <row r="52" spans="1:12" ht="14.25" customHeight="1">
      <c r="A52" s="15">
        <f t="shared" si="10"/>
        <v>45</v>
      </c>
      <c r="B52" s="11" t="s">
        <v>167</v>
      </c>
      <c r="C52" s="12">
        <f t="shared" si="16"/>
        <v>0</v>
      </c>
      <c r="D52" s="12">
        <f t="shared" si="15"/>
        <v>0</v>
      </c>
      <c r="E52" s="12">
        <f aca="true" t="shared" si="17" ref="E52:E76">IF(ISNA(VLOOKUP($B52,nov07,5,FALSE)),0,VLOOKUP($B52,nov07,5,FALSE))</f>
        <v>0</v>
      </c>
      <c r="F52" s="12">
        <f t="shared" si="11"/>
        <v>0</v>
      </c>
      <c r="G52" s="12">
        <f t="shared" si="12"/>
        <v>28</v>
      </c>
      <c r="H52" s="16">
        <v>0</v>
      </c>
      <c r="I52" s="16">
        <v>0</v>
      </c>
      <c r="J52" s="16">
        <v>0</v>
      </c>
      <c r="K52" s="12">
        <f t="shared" si="13"/>
        <v>1</v>
      </c>
      <c r="L52" s="14">
        <f t="shared" si="14"/>
        <v>28</v>
      </c>
    </row>
    <row r="53" spans="1:12" ht="14.25" customHeight="1">
      <c r="A53" s="15">
        <f t="shared" si="10"/>
        <v>46</v>
      </c>
      <c r="B53" s="11" t="s">
        <v>139</v>
      </c>
      <c r="C53" s="12">
        <f t="shared" si="16"/>
        <v>0</v>
      </c>
      <c r="D53" s="12">
        <f t="shared" si="15"/>
        <v>0</v>
      </c>
      <c r="E53" s="12">
        <f t="shared" si="17"/>
        <v>0</v>
      </c>
      <c r="F53" s="12">
        <f t="shared" si="11"/>
        <v>28</v>
      </c>
      <c r="G53" s="12">
        <f t="shared" si="12"/>
        <v>0</v>
      </c>
      <c r="H53" s="16">
        <v>0</v>
      </c>
      <c r="I53" s="16">
        <v>0</v>
      </c>
      <c r="J53" s="16">
        <v>0</v>
      </c>
      <c r="K53" s="12">
        <f t="shared" si="13"/>
        <v>1</v>
      </c>
      <c r="L53" s="14">
        <f t="shared" si="14"/>
        <v>28</v>
      </c>
    </row>
    <row r="54" spans="1:12" ht="14.25" customHeight="1">
      <c r="A54" s="15">
        <f t="shared" si="10"/>
        <v>47</v>
      </c>
      <c r="B54" s="11" t="s">
        <v>141</v>
      </c>
      <c r="C54" s="12">
        <f t="shared" si="16"/>
        <v>0</v>
      </c>
      <c r="D54" s="12">
        <f t="shared" si="15"/>
        <v>0</v>
      </c>
      <c r="E54" s="12">
        <f t="shared" si="17"/>
        <v>0</v>
      </c>
      <c r="F54" s="12">
        <f t="shared" si="11"/>
        <v>28</v>
      </c>
      <c r="G54" s="12">
        <f t="shared" si="12"/>
        <v>0</v>
      </c>
      <c r="H54" s="16">
        <v>0</v>
      </c>
      <c r="I54" s="16">
        <v>0</v>
      </c>
      <c r="J54" s="16">
        <v>0</v>
      </c>
      <c r="K54" s="12">
        <f t="shared" si="13"/>
        <v>1</v>
      </c>
      <c r="L54" s="14">
        <f t="shared" si="14"/>
        <v>28</v>
      </c>
    </row>
    <row r="55" spans="1:12" ht="14.25" customHeight="1">
      <c r="A55" s="15">
        <f t="shared" si="10"/>
        <v>48</v>
      </c>
      <c r="B55" s="11" t="s">
        <v>100</v>
      </c>
      <c r="C55" s="12">
        <f t="shared" si="16"/>
        <v>0</v>
      </c>
      <c r="D55" s="12">
        <f t="shared" si="15"/>
        <v>13</v>
      </c>
      <c r="E55" s="12">
        <f t="shared" si="17"/>
        <v>0</v>
      </c>
      <c r="F55" s="12">
        <f t="shared" si="11"/>
        <v>0</v>
      </c>
      <c r="G55" s="12">
        <f t="shared" si="12"/>
        <v>14</v>
      </c>
      <c r="H55" s="16">
        <v>0</v>
      </c>
      <c r="I55" s="16">
        <v>0</v>
      </c>
      <c r="J55" s="16">
        <v>0</v>
      </c>
      <c r="K55" s="12">
        <f t="shared" si="13"/>
        <v>2</v>
      </c>
      <c r="L55" s="14">
        <f t="shared" si="14"/>
        <v>27</v>
      </c>
    </row>
    <row r="56" spans="1:12" ht="14.25" customHeight="1">
      <c r="A56" s="15">
        <f t="shared" si="10"/>
        <v>49</v>
      </c>
      <c r="B56" s="11" t="s">
        <v>112</v>
      </c>
      <c r="C56" s="12">
        <f t="shared" si="16"/>
        <v>0</v>
      </c>
      <c r="D56" s="12">
        <f t="shared" si="15"/>
        <v>0</v>
      </c>
      <c r="E56" s="12">
        <f t="shared" si="17"/>
        <v>26</v>
      </c>
      <c r="F56" s="12">
        <f t="shared" si="11"/>
        <v>0</v>
      </c>
      <c r="G56" s="12">
        <f t="shared" si="12"/>
        <v>0</v>
      </c>
      <c r="H56" s="16">
        <v>0</v>
      </c>
      <c r="I56" s="16">
        <v>0</v>
      </c>
      <c r="J56" s="16">
        <v>0</v>
      </c>
      <c r="K56" s="12">
        <f t="shared" si="13"/>
        <v>1</v>
      </c>
      <c r="L56" s="14">
        <f t="shared" si="14"/>
        <v>26</v>
      </c>
    </row>
    <row r="57" spans="1:12" ht="14.25" customHeight="1">
      <c r="A57" s="15">
        <f t="shared" si="10"/>
        <v>50</v>
      </c>
      <c r="B57" s="11" t="s">
        <v>169</v>
      </c>
      <c r="C57" s="12">
        <f t="shared" si="16"/>
        <v>0</v>
      </c>
      <c r="D57" s="12">
        <f t="shared" si="15"/>
        <v>0</v>
      </c>
      <c r="E57" s="12">
        <f t="shared" si="17"/>
        <v>0</v>
      </c>
      <c r="F57" s="12">
        <f t="shared" si="11"/>
        <v>0</v>
      </c>
      <c r="G57" s="12">
        <f t="shared" si="12"/>
        <v>24</v>
      </c>
      <c r="H57" s="16">
        <v>0</v>
      </c>
      <c r="I57" s="16">
        <v>0</v>
      </c>
      <c r="J57" s="16">
        <v>0</v>
      </c>
      <c r="K57" s="12">
        <f t="shared" si="13"/>
        <v>1</v>
      </c>
      <c r="L57" s="14">
        <f t="shared" si="14"/>
        <v>24</v>
      </c>
    </row>
    <row r="58" spans="1:12" ht="14.25" customHeight="1">
      <c r="A58" s="15">
        <f t="shared" si="10"/>
        <v>51</v>
      </c>
      <c r="B58" s="11" t="s">
        <v>142</v>
      </c>
      <c r="C58" s="12">
        <f t="shared" si="16"/>
        <v>0</v>
      </c>
      <c r="D58" s="12">
        <f t="shared" si="15"/>
        <v>0</v>
      </c>
      <c r="E58" s="12">
        <f t="shared" si="17"/>
        <v>0</v>
      </c>
      <c r="F58" s="12">
        <f t="shared" si="11"/>
        <v>23</v>
      </c>
      <c r="G58" s="12">
        <f t="shared" si="12"/>
        <v>0</v>
      </c>
      <c r="H58" s="16">
        <v>0</v>
      </c>
      <c r="I58" s="16">
        <v>0</v>
      </c>
      <c r="J58" s="16">
        <v>0</v>
      </c>
      <c r="K58" s="12">
        <f t="shared" si="13"/>
        <v>1</v>
      </c>
      <c r="L58" s="14">
        <f t="shared" si="14"/>
        <v>23</v>
      </c>
    </row>
    <row r="59" spans="1:12" ht="14.25" customHeight="1">
      <c r="A59" s="15">
        <f t="shared" si="10"/>
        <v>52</v>
      </c>
      <c r="B59" s="11" t="s">
        <v>90</v>
      </c>
      <c r="C59" s="12">
        <f t="shared" si="16"/>
        <v>0</v>
      </c>
      <c r="D59" s="12">
        <f t="shared" si="15"/>
        <v>23</v>
      </c>
      <c r="E59" s="12">
        <f t="shared" si="17"/>
        <v>0</v>
      </c>
      <c r="F59" s="12">
        <f t="shared" si="11"/>
        <v>0</v>
      </c>
      <c r="G59" s="12">
        <f t="shared" si="12"/>
        <v>0</v>
      </c>
      <c r="H59" s="16">
        <v>0</v>
      </c>
      <c r="I59" s="16">
        <v>0</v>
      </c>
      <c r="J59" s="16">
        <v>0</v>
      </c>
      <c r="K59" s="12">
        <f t="shared" si="13"/>
        <v>1</v>
      </c>
      <c r="L59" s="14">
        <f t="shared" si="14"/>
        <v>23</v>
      </c>
    </row>
    <row r="60" spans="1:12" ht="14.25" customHeight="1">
      <c r="A60" s="15">
        <f aca="true" t="shared" si="18" ref="A60:A76">A59+1</f>
        <v>53</v>
      </c>
      <c r="B60" s="11" t="s">
        <v>47</v>
      </c>
      <c r="C60" s="12">
        <f t="shared" si="16"/>
        <v>20</v>
      </c>
      <c r="D60" s="12">
        <f t="shared" si="15"/>
        <v>0</v>
      </c>
      <c r="E60" s="12">
        <f t="shared" si="17"/>
        <v>0</v>
      </c>
      <c r="F60" s="12">
        <f t="shared" si="11"/>
        <v>0</v>
      </c>
      <c r="G60" s="12">
        <f t="shared" si="12"/>
        <v>0</v>
      </c>
      <c r="H60" s="16">
        <v>0</v>
      </c>
      <c r="I60" s="16">
        <v>0</v>
      </c>
      <c r="J60" s="16">
        <v>0</v>
      </c>
      <c r="K60" s="12">
        <f t="shared" si="13"/>
        <v>1</v>
      </c>
      <c r="L60" s="14">
        <f t="shared" si="14"/>
        <v>20</v>
      </c>
    </row>
    <row r="61" spans="1:12" ht="14.25" customHeight="1">
      <c r="A61" s="15">
        <f t="shared" si="18"/>
        <v>54</v>
      </c>
      <c r="B61" s="11" t="s">
        <v>117</v>
      </c>
      <c r="C61" s="12">
        <f t="shared" si="16"/>
        <v>0</v>
      </c>
      <c r="D61" s="12">
        <f t="shared" si="15"/>
        <v>0</v>
      </c>
      <c r="E61" s="12">
        <f t="shared" si="17"/>
        <v>20</v>
      </c>
      <c r="F61" s="12">
        <f t="shared" si="11"/>
        <v>0</v>
      </c>
      <c r="G61" s="12">
        <f t="shared" si="12"/>
        <v>0</v>
      </c>
      <c r="H61" s="16">
        <v>0</v>
      </c>
      <c r="I61" s="16">
        <v>0</v>
      </c>
      <c r="J61" s="16">
        <v>0</v>
      </c>
      <c r="K61" s="12">
        <f t="shared" si="13"/>
        <v>1</v>
      </c>
      <c r="L61" s="14">
        <f t="shared" si="14"/>
        <v>20</v>
      </c>
    </row>
    <row r="62" spans="1:12" ht="14.25" customHeight="1">
      <c r="A62" s="15">
        <f t="shared" si="18"/>
        <v>55</v>
      </c>
      <c r="B62" s="11" t="s">
        <v>119</v>
      </c>
      <c r="C62" s="12">
        <f t="shared" si="16"/>
        <v>0</v>
      </c>
      <c r="D62" s="12">
        <f t="shared" si="15"/>
        <v>0</v>
      </c>
      <c r="E62" s="12">
        <f t="shared" si="17"/>
        <v>19</v>
      </c>
      <c r="F62" s="12">
        <f t="shared" si="11"/>
        <v>0</v>
      </c>
      <c r="G62" s="12">
        <f t="shared" si="12"/>
        <v>0</v>
      </c>
      <c r="H62" s="16">
        <v>0</v>
      </c>
      <c r="I62" s="16">
        <v>0</v>
      </c>
      <c r="J62" s="16">
        <v>0</v>
      </c>
      <c r="K62" s="12">
        <f t="shared" si="13"/>
        <v>1</v>
      </c>
      <c r="L62" s="14">
        <f t="shared" si="14"/>
        <v>19</v>
      </c>
    </row>
    <row r="63" spans="1:12" ht="14.25" customHeight="1">
      <c r="A63" s="15">
        <f t="shared" si="18"/>
        <v>56</v>
      </c>
      <c r="B63" s="11" t="s">
        <v>94</v>
      </c>
      <c r="C63" s="12">
        <f t="shared" si="16"/>
        <v>0</v>
      </c>
      <c r="D63" s="12">
        <f t="shared" si="15"/>
        <v>18</v>
      </c>
      <c r="E63" s="12">
        <f t="shared" si="17"/>
        <v>0</v>
      </c>
      <c r="F63" s="12">
        <f t="shared" si="11"/>
        <v>0</v>
      </c>
      <c r="G63" s="12">
        <f t="shared" si="12"/>
        <v>0</v>
      </c>
      <c r="H63" s="16">
        <v>0</v>
      </c>
      <c r="I63" s="16">
        <v>0</v>
      </c>
      <c r="J63" s="16">
        <v>0</v>
      </c>
      <c r="K63" s="12">
        <f t="shared" si="13"/>
        <v>1</v>
      </c>
      <c r="L63" s="14">
        <f t="shared" si="14"/>
        <v>18</v>
      </c>
    </row>
    <row r="64" spans="1:12" ht="14.25" customHeight="1">
      <c r="A64" s="15">
        <f t="shared" si="18"/>
        <v>57</v>
      </c>
      <c r="B64" s="11" t="s">
        <v>173</v>
      </c>
      <c r="C64" s="12">
        <f t="shared" si="16"/>
        <v>0</v>
      </c>
      <c r="D64" s="12">
        <f t="shared" si="15"/>
        <v>0</v>
      </c>
      <c r="E64" s="12">
        <f t="shared" si="17"/>
        <v>0</v>
      </c>
      <c r="F64" s="12">
        <f t="shared" si="11"/>
        <v>0</v>
      </c>
      <c r="G64" s="12">
        <f t="shared" si="12"/>
        <v>18</v>
      </c>
      <c r="H64" s="16">
        <v>0</v>
      </c>
      <c r="I64" s="16">
        <v>0</v>
      </c>
      <c r="J64" s="16">
        <v>0</v>
      </c>
      <c r="K64" s="12">
        <f t="shared" si="13"/>
        <v>1</v>
      </c>
      <c r="L64" s="14">
        <f t="shared" si="14"/>
        <v>18</v>
      </c>
    </row>
    <row r="65" spans="1:12" ht="14.25" customHeight="1">
      <c r="A65" s="15">
        <f t="shared" si="18"/>
        <v>58</v>
      </c>
      <c r="B65" s="11" t="s">
        <v>174</v>
      </c>
      <c r="C65" s="12">
        <f t="shared" si="16"/>
        <v>0</v>
      </c>
      <c r="D65" s="12">
        <f t="shared" si="15"/>
        <v>0</v>
      </c>
      <c r="E65" s="12">
        <f t="shared" si="17"/>
        <v>0</v>
      </c>
      <c r="F65" s="12">
        <f t="shared" si="11"/>
        <v>0</v>
      </c>
      <c r="G65" s="12">
        <f t="shared" si="12"/>
        <v>17</v>
      </c>
      <c r="H65" s="16">
        <v>0</v>
      </c>
      <c r="I65" s="16">
        <v>0</v>
      </c>
      <c r="J65" s="16">
        <v>0</v>
      </c>
      <c r="K65" s="12">
        <f t="shared" si="13"/>
        <v>1</v>
      </c>
      <c r="L65" s="14">
        <f t="shared" si="14"/>
        <v>17</v>
      </c>
    </row>
    <row r="66" spans="1:12" ht="14.25" customHeight="1">
      <c r="A66" s="15">
        <f t="shared" si="18"/>
        <v>59</v>
      </c>
      <c r="B66" s="11" t="s">
        <v>150</v>
      </c>
      <c r="C66" s="12">
        <f t="shared" si="16"/>
        <v>0</v>
      </c>
      <c r="D66" s="12">
        <f t="shared" si="15"/>
        <v>0</v>
      </c>
      <c r="E66" s="12">
        <f t="shared" si="17"/>
        <v>0</v>
      </c>
      <c r="F66" s="12">
        <f t="shared" si="11"/>
        <v>17</v>
      </c>
      <c r="G66" s="12">
        <f t="shared" si="12"/>
        <v>0</v>
      </c>
      <c r="H66" s="16">
        <v>0</v>
      </c>
      <c r="I66" s="16">
        <v>0</v>
      </c>
      <c r="J66" s="16">
        <v>0</v>
      </c>
      <c r="K66" s="12">
        <f t="shared" si="13"/>
        <v>1</v>
      </c>
      <c r="L66" s="14">
        <f t="shared" si="14"/>
        <v>17</v>
      </c>
    </row>
    <row r="67" spans="1:12" ht="14.25" customHeight="1">
      <c r="A67" s="15">
        <f t="shared" si="18"/>
        <v>60</v>
      </c>
      <c r="B67" s="11" t="s">
        <v>151</v>
      </c>
      <c r="C67" s="12">
        <f t="shared" si="16"/>
        <v>0</v>
      </c>
      <c r="D67" s="12">
        <f t="shared" si="15"/>
        <v>0</v>
      </c>
      <c r="E67" s="12">
        <f t="shared" si="17"/>
        <v>0</v>
      </c>
      <c r="F67" s="12">
        <f t="shared" si="11"/>
        <v>16</v>
      </c>
      <c r="G67" s="12">
        <f t="shared" si="12"/>
        <v>0</v>
      </c>
      <c r="H67" s="16">
        <v>0</v>
      </c>
      <c r="I67" s="16">
        <v>0</v>
      </c>
      <c r="J67" s="16">
        <v>0</v>
      </c>
      <c r="K67" s="12">
        <f t="shared" si="13"/>
        <v>1</v>
      </c>
      <c r="L67" s="14">
        <f t="shared" si="14"/>
        <v>16</v>
      </c>
    </row>
    <row r="68" spans="1:12" ht="14.25" customHeight="1">
      <c r="A68" s="15">
        <f t="shared" si="18"/>
        <v>61</v>
      </c>
      <c r="B68" s="11" t="s">
        <v>63</v>
      </c>
      <c r="C68" s="12">
        <f t="shared" si="16"/>
        <v>16</v>
      </c>
      <c r="D68" s="12">
        <f t="shared" si="15"/>
        <v>0</v>
      </c>
      <c r="E68" s="12">
        <f t="shared" si="17"/>
        <v>0</v>
      </c>
      <c r="F68" s="12">
        <f t="shared" si="11"/>
        <v>0</v>
      </c>
      <c r="G68" s="12">
        <f t="shared" si="12"/>
        <v>0</v>
      </c>
      <c r="H68" s="16">
        <v>0</v>
      </c>
      <c r="I68" s="16">
        <v>0</v>
      </c>
      <c r="J68" s="16">
        <v>0</v>
      </c>
      <c r="K68" s="12">
        <f t="shared" si="13"/>
        <v>1</v>
      </c>
      <c r="L68" s="14">
        <f t="shared" si="14"/>
        <v>16</v>
      </c>
    </row>
    <row r="69" spans="1:12" ht="14.25" customHeight="1">
      <c r="A69" s="15">
        <f t="shared" si="18"/>
        <v>62</v>
      </c>
      <c r="B69" s="11" t="s">
        <v>97</v>
      </c>
      <c r="C69" s="12">
        <f t="shared" si="16"/>
        <v>0</v>
      </c>
      <c r="D69" s="12">
        <f t="shared" si="15"/>
        <v>15</v>
      </c>
      <c r="E69" s="12">
        <f t="shared" si="17"/>
        <v>0</v>
      </c>
      <c r="F69" s="12">
        <f t="shared" si="11"/>
        <v>0</v>
      </c>
      <c r="G69" s="12">
        <f t="shared" si="12"/>
        <v>0</v>
      </c>
      <c r="H69" s="16">
        <v>0</v>
      </c>
      <c r="I69" s="16">
        <v>0</v>
      </c>
      <c r="J69" s="16">
        <v>0</v>
      </c>
      <c r="K69" s="12">
        <f t="shared" si="13"/>
        <v>1</v>
      </c>
      <c r="L69" s="14">
        <f t="shared" si="14"/>
        <v>15</v>
      </c>
    </row>
    <row r="70" spans="1:12" ht="14.25" customHeight="1">
      <c r="A70" s="15">
        <f t="shared" si="18"/>
        <v>63</v>
      </c>
      <c r="B70" s="11" t="s">
        <v>175</v>
      </c>
      <c r="C70" s="12">
        <f t="shared" si="16"/>
        <v>0</v>
      </c>
      <c r="D70" s="12">
        <f t="shared" si="15"/>
        <v>0</v>
      </c>
      <c r="E70" s="12">
        <f t="shared" si="17"/>
        <v>0</v>
      </c>
      <c r="F70" s="12">
        <f t="shared" si="11"/>
        <v>0</v>
      </c>
      <c r="G70" s="12">
        <f t="shared" si="12"/>
        <v>15</v>
      </c>
      <c r="H70" s="16">
        <v>0</v>
      </c>
      <c r="I70" s="16">
        <v>0</v>
      </c>
      <c r="J70" s="16">
        <v>0</v>
      </c>
      <c r="K70" s="12">
        <f t="shared" si="13"/>
        <v>1</v>
      </c>
      <c r="L70" s="14">
        <f t="shared" si="14"/>
        <v>15</v>
      </c>
    </row>
    <row r="71" spans="1:12" ht="14.25" customHeight="1">
      <c r="A71" s="15">
        <f t="shared" si="18"/>
        <v>64</v>
      </c>
      <c r="B71" s="11" t="s">
        <v>122</v>
      </c>
      <c r="C71" s="16">
        <v>15</v>
      </c>
      <c r="D71" s="12">
        <f t="shared" si="15"/>
        <v>0</v>
      </c>
      <c r="E71" s="12">
        <f t="shared" si="17"/>
        <v>0</v>
      </c>
      <c r="F71" s="12">
        <f t="shared" si="11"/>
        <v>0</v>
      </c>
      <c r="G71" s="12">
        <f t="shared" si="12"/>
        <v>0</v>
      </c>
      <c r="H71" s="16">
        <v>0</v>
      </c>
      <c r="I71" s="16">
        <v>0</v>
      </c>
      <c r="J71" s="16">
        <v>0</v>
      </c>
      <c r="K71" s="12">
        <f t="shared" si="13"/>
        <v>1</v>
      </c>
      <c r="L71" s="14">
        <f t="shared" si="14"/>
        <v>15</v>
      </c>
    </row>
    <row r="72" spans="1:12" ht="14.25" customHeight="1">
      <c r="A72" s="15">
        <f t="shared" si="18"/>
        <v>65</v>
      </c>
      <c r="B72" s="11" t="s">
        <v>176</v>
      </c>
      <c r="C72" s="12">
        <f>IF(ISNA(VLOOKUP($B72,sep07,5,FALSE)),0,VLOOKUP($B72,sep07,5,FALSE))</f>
        <v>0</v>
      </c>
      <c r="D72" s="12">
        <f t="shared" si="15"/>
        <v>0</v>
      </c>
      <c r="E72" s="12">
        <f t="shared" si="17"/>
        <v>0</v>
      </c>
      <c r="F72" s="12">
        <f t="shared" si="11"/>
        <v>0</v>
      </c>
      <c r="G72" s="12">
        <f t="shared" si="12"/>
        <v>13</v>
      </c>
      <c r="H72" s="16">
        <v>0</v>
      </c>
      <c r="I72" s="16">
        <v>0</v>
      </c>
      <c r="J72" s="16">
        <v>0</v>
      </c>
      <c r="K72" s="12">
        <f>8-COUNTIF(C72:J72,"=0")</f>
        <v>1</v>
      </c>
      <c r="L72" s="14">
        <f t="shared" si="14"/>
        <v>13</v>
      </c>
    </row>
    <row r="73" spans="1:12" ht="14.25" customHeight="1">
      <c r="A73" s="15">
        <f t="shared" si="18"/>
        <v>66</v>
      </c>
      <c r="B73" s="11" t="s">
        <v>55</v>
      </c>
      <c r="C73" s="12">
        <f>IF(ISNA(VLOOKUP($B73,sep07,5,FALSE)),0,VLOOKUP($B73,sep07,5,FALSE))</f>
        <v>13</v>
      </c>
      <c r="D73" s="12">
        <f t="shared" si="15"/>
        <v>0</v>
      </c>
      <c r="E73" s="12">
        <f t="shared" si="17"/>
        <v>0</v>
      </c>
      <c r="F73" s="12">
        <f t="shared" si="11"/>
        <v>0</v>
      </c>
      <c r="G73" s="12">
        <f t="shared" si="12"/>
        <v>0</v>
      </c>
      <c r="H73" s="16">
        <v>0</v>
      </c>
      <c r="I73" s="16">
        <v>0</v>
      </c>
      <c r="J73" s="16">
        <v>0</v>
      </c>
      <c r="K73" s="12">
        <f>8-COUNTIF(C73:J73,"=0")</f>
        <v>1</v>
      </c>
      <c r="L73" s="14">
        <f t="shared" si="14"/>
        <v>13</v>
      </c>
    </row>
    <row r="74" spans="1:12" ht="14.25" customHeight="1">
      <c r="A74" s="15">
        <f t="shared" si="18"/>
        <v>67</v>
      </c>
      <c r="B74" s="11" t="s">
        <v>59</v>
      </c>
      <c r="C74" s="12">
        <f>IF(ISNA(VLOOKUP($B74,sep07,5,FALSE)),0,VLOOKUP($B74,sep07,5,FALSE))</f>
        <v>12</v>
      </c>
      <c r="D74" s="12">
        <f t="shared" si="15"/>
        <v>0</v>
      </c>
      <c r="E74" s="12">
        <f t="shared" si="17"/>
        <v>0</v>
      </c>
      <c r="F74" s="12">
        <f t="shared" si="11"/>
        <v>0</v>
      </c>
      <c r="G74" s="12">
        <f t="shared" si="12"/>
        <v>0</v>
      </c>
      <c r="H74" s="16">
        <v>0</v>
      </c>
      <c r="I74" s="16">
        <v>0</v>
      </c>
      <c r="J74" s="16">
        <v>0</v>
      </c>
      <c r="K74" s="12">
        <f>8-COUNTIF(C74:J74,"=0")</f>
        <v>1</v>
      </c>
      <c r="L74" s="14">
        <f t="shared" si="14"/>
        <v>12</v>
      </c>
    </row>
    <row r="75" spans="1:12" ht="14.25" customHeight="1">
      <c r="A75" s="15">
        <f t="shared" si="18"/>
        <v>68</v>
      </c>
      <c r="B75" s="11" t="s">
        <v>106</v>
      </c>
      <c r="C75" s="12">
        <f>IF(ISNA(VLOOKUP($B75,sep07,5,FALSE)),0,VLOOKUP($B75,sep07,5,FALSE))</f>
        <v>0</v>
      </c>
      <c r="D75" s="12">
        <f t="shared" si="15"/>
        <v>11</v>
      </c>
      <c r="E75" s="12">
        <f t="shared" si="17"/>
        <v>0</v>
      </c>
      <c r="F75" s="12">
        <f t="shared" si="11"/>
        <v>0</v>
      </c>
      <c r="G75" s="12">
        <f t="shared" si="12"/>
        <v>0</v>
      </c>
      <c r="H75" s="16">
        <v>0</v>
      </c>
      <c r="I75" s="16">
        <v>0</v>
      </c>
      <c r="J75" s="16">
        <v>0</v>
      </c>
      <c r="K75" s="12">
        <f>8-COUNTIF(C75:J75,"=0")</f>
        <v>1</v>
      </c>
      <c r="L75" s="14">
        <f t="shared" si="14"/>
        <v>11</v>
      </c>
    </row>
    <row r="76" spans="1:12" ht="14.25" customHeight="1">
      <c r="A76" s="15">
        <f t="shared" si="18"/>
        <v>69</v>
      </c>
      <c r="B76" s="11" t="s">
        <v>107</v>
      </c>
      <c r="C76" s="12">
        <f>IF(ISNA(VLOOKUP($B76,sep07,5,FALSE)),0,VLOOKUP($B76,sep07,5,FALSE))</f>
        <v>0</v>
      </c>
      <c r="D76" s="12">
        <f t="shared" si="15"/>
        <v>10</v>
      </c>
      <c r="E76" s="12">
        <f t="shared" si="17"/>
        <v>0</v>
      </c>
      <c r="F76" s="12">
        <f t="shared" si="11"/>
        <v>0</v>
      </c>
      <c r="G76" s="12">
        <f t="shared" si="12"/>
        <v>0</v>
      </c>
      <c r="H76" s="16">
        <v>0</v>
      </c>
      <c r="I76" s="16">
        <v>0</v>
      </c>
      <c r="J76" s="16">
        <v>0</v>
      </c>
      <c r="K76" s="12">
        <f>8-COUNTIF(C76:J76,"=0")</f>
        <v>1</v>
      </c>
      <c r="L76" s="14">
        <f t="shared" si="14"/>
        <v>10</v>
      </c>
    </row>
    <row r="77" spans="1:10" ht="14.25" customHeight="1">
      <c r="A77" s="15"/>
      <c r="D77" s="16"/>
      <c r="E77" s="16"/>
      <c r="F77" s="16"/>
      <c r="G77" s="16"/>
      <c r="H77" s="16"/>
      <c r="I77" s="16"/>
      <c r="J77" s="16"/>
    </row>
    <row r="78" spans="1:10" ht="14.25" customHeight="1">
      <c r="A78" s="15"/>
      <c r="D78" s="16"/>
      <c r="E78" s="16"/>
      <c r="F78" s="16"/>
      <c r="G78" s="16"/>
      <c r="H78" s="16"/>
      <c r="I78" s="16"/>
      <c r="J78" s="16"/>
    </row>
    <row r="79" spans="1:10" ht="14.25" customHeight="1">
      <c r="A79" s="15"/>
      <c r="D79" s="16"/>
      <c r="E79" s="16"/>
      <c r="F79" s="16"/>
      <c r="G79" s="16"/>
      <c r="H79" s="16"/>
      <c r="I79" s="16"/>
      <c r="J79" s="16"/>
    </row>
    <row r="80" spans="1:10" ht="14.25" customHeight="1">
      <c r="A80" s="15"/>
      <c r="D80" s="16"/>
      <c r="E80" s="16"/>
      <c r="F80" s="16"/>
      <c r="G80" s="16"/>
      <c r="H80" s="16"/>
      <c r="I80" s="16"/>
      <c r="J80" s="16"/>
    </row>
    <row r="81" spans="1:10" ht="14.25" customHeight="1">
      <c r="A81" s="15"/>
      <c r="D81" s="16"/>
      <c r="E81" s="16"/>
      <c r="F81" s="16"/>
      <c r="G81" s="16"/>
      <c r="H81" s="16"/>
      <c r="I81" s="16"/>
      <c r="J81" s="16"/>
    </row>
    <row r="82" spans="1:10" ht="14.25" customHeight="1">
      <c r="A82" s="15"/>
      <c r="D82" s="16"/>
      <c r="E82" s="16"/>
      <c r="F82" s="16"/>
      <c r="G82" s="16"/>
      <c r="H82" s="16"/>
      <c r="I82" s="16"/>
      <c r="J82" s="16"/>
    </row>
    <row r="83" spans="1:10" ht="14.25" customHeight="1">
      <c r="A83" s="15"/>
      <c r="D83" s="16"/>
      <c r="E83" s="16"/>
      <c r="F83" s="16"/>
      <c r="G83" s="16"/>
      <c r="H83" s="16"/>
      <c r="I83" s="16"/>
      <c r="J83" s="16"/>
    </row>
  </sheetData>
  <conditionalFormatting sqref="C2:G2">
    <cfRule type="cellIs" priority="1" dxfId="0" operator="notEqual" stopIfTrue="1">
      <formula>$C$1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G2" sqref="G2"/>
    </sheetView>
  </sheetViews>
  <sheetFormatPr defaultColWidth="9.140625" defaultRowHeight="14.25" customHeight="1"/>
  <cols>
    <col min="1" max="1" width="8.57421875" style="12" bestFit="1" customWidth="1"/>
    <col min="2" max="2" width="27.28125" style="11" bestFit="1" customWidth="1"/>
    <col min="3" max="10" width="6.140625" style="12" customWidth="1"/>
    <col min="11" max="11" width="8.8515625" style="12" customWidth="1"/>
    <col min="12" max="12" width="9.00390625" style="14" customWidth="1"/>
    <col min="13" max="16384" width="9.140625" style="11" customWidth="1"/>
  </cols>
  <sheetData>
    <row r="1" spans="1:12" ht="14.25" customHeight="1">
      <c r="A1" s="12" t="s">
        <v>76</v>
      </c>
      <c r="B1" s="11" t="s">
        <v>75</v>
      </c>
      <c r="C1" s="12">
        <v>495</v>
      </c>
      <c r="D1" s="12">
        <v>633</v>
      </c>
      <c r="E1" s="12">
        <v>435</v>
      </c>
      <c r="F1" s="12">
        <v>595</v>
      </c>
      <c r="G1" s="12">
        <v>394</v>
      </c>
      <c r="L1" s="12"/>
    </row>
    <row r="2" spans="2:12" ht="14.25" customHeight="1">
      <c r="B2" s="11" t="s">
        <v>74</v>
      </c>
      <c r="C2" s="12">
        <f>SUM(C7:C98)</f>
        <v>495</v>
      </c>
      <c r="D2" s="12">
        <f>SUM(D7:D98)</f>
        <v>633</v>
      </c>
      <c r="E2" s="12">
        <f>SUM(E7:E98)</f>
        <v>435</v>
      </c>
      <c r="F2" s="12">
        <f>SUM(F7:F98)</f>
        <v>595</v>
      </c>
      <c r="G2" s="12">
        <f>SUM(G7:G98)</f>
        <v>394</v>
      </c>
      <c r="L2" s="12"/>
    </row>
    <row r="3" spans="1:12" s="1" customFormat="1" ht="14.25" customHeight="1">
      <c r="A3" s="2"/>
      <c r="B3" s="1" t="s">
        <v>121</v>
      </c>
      <c r="C3" s="2">
        <f>C1-C2</f>
        <v>0</v>
      </c>
      <c r="D3" s="2">
        <f>D1-D2</f>
        <v>0</v>
      </c>
      <c r="E3" s="2">
        <f>E1-E2</f>
        <v>0</v>
      </c>
      <c r="F3" s="2">
        <f>F1-F2</f>
        <v>0</v>
      </c>
      <c r="G3" s="2">
        <f>G1-G2</f>
        <v>0</v>
      </c>
      <c r="H3" s="2"/>
      <c r="I3" s="2"/>
      <c r="J3" s="2"/>
      <c r="K3" s="2"/>
      <c r="L3" s="2"/>
    </row>
    <row r="4" spans="1:12" s="1" customFormat="1" ht="14.2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3" customFormat="1" ht="14.25" customHeight="1">
      <c r="A5" s="14" t="s">
        <v>14</v>
      </c>
      <c r="B5" s="13" t="s">
        <v>20</v>
      </c>
      <c r="C5" s="14" t="s">
        <v>30</v>
      </c>
      <c r="D5" s="14" t="s">
        <v>31</v>
      </c>
      <c r="E5" s="14" t="s">
        <v>32</v>
      </c>
      <c r="F5" s="14" t="s">
        <v>34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131</v>
      </c>
      <c r="L5" s="14" t="s">
        <v>33</v>
      </c>
    </row>
    <row r="6" spans="1:12" s="13" customFormat="1" ht="14.25" customHeight="1">
      <c r="A6" s="12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25" customHeight="1">
      <c r="A7" s="12">
        <v>1</v>
      </c>
      <c r="B7" s="11" t="s">
        <v>88</v>
      </c>
      <c r="C7" s="12">
        <f aca="true" t="shared" si="0" ref="C7:C48">IF(ISNA(VLOOKUP($B7,sep07,6,FALSE)),0,VLOOKUP($B7,sep07,6,FALSE))</f>
        <v>0</v>
      </c>
      <c r="D7" s="12">
        <f aca="true" t="shared" si="1" ref="D7:D48">IF(ISNA(VLOOKUP($B7,oct07,6,FALSE)),0,VLOOKUP($B7,oct07,6,FALSE))</f>
        <v>50</v>
      </c>
      <c r="E7" s="12">
        <f aca="true" t="shared" si="2" ref="E7:E48">IF(ISNA(VLOOKUP($B7,nov07,6,FALSE)),0,VLOOKUP($B7,nov07,6,FALSE))</f>
        <v>36</v>
      </c>
      <c r="F7" s="12">
        <f aca="true" t="shared" si="3" ref="F7:F48">IF(ISNA(VLOOKUP($B7,dec07,6,FALSE)),0,VLOOKUP($B7,dec07,6,FALSE))</f>
        <v>41</v>
      </c>
      <c r="G7" s="12">
        <f aca="true" t="shared" si="4" ref="G7:G13">IF(ISNA(VLOOKUP($B7,jan08,6,FALSE)),0,VLOOKUP($B7,jan08,6,FALSE))</f>
        <v>50</v>
      </c>
      <c r="H7" s="16">
        <v>0</v>
      </c>
      <c r="I7" s="16">
        <v>0</v>
      </c>
      <c r="J7" s="16">
        <v>0</v>
      </c>
      <c r="K7" s="12">
        <f aca="true" t="shared" si="5" ref="K7:K48">8-COUNTIF(C7:J7,"=0")</f>
        <v>4</v>
      </c>
      <c r="L7" s="14">
        <f aca="true" t="shared" si="6" ref="L7:L48">LARGE(C7:J7,1)+LARGE(C7:J7,2)+LARGE(C7:J7,3)+LARGE(C7:J7,4)</f>
        <v>177</v>
      </c>
    </row>
    <row r="8" spans="1:12" ht="14.25" customHeight="1">
      <c r="A8" s="15">
        <f aca="true" t="shared" si="7" ref="A8:A48">A7+1</f>
        <v>2</v>
      </c>
      <c r="B8" s="11" t="s">
        <v>66</v>
      </c>
      <c r="C8" s="12">
        <f t="shared" si="0"/>
        <v>45</v>
      </c>
      <c r="D8" s="12">
        <f t="shared" si="1"/>
        <v>36</v>
      </c>
      <c r="E8" s="12">
        <f t="shared" si="2"/>
        <v>38</v>
      </c>
      <c r="F8" s="12">
        <f t="shared" si="3"/>
        <v>50</v>
      </c>
      <c r="G8" s="12">
        <f t="shared" si="4"/>
        <v>41</v>
      </c>
      <c r="H8" s="16">
        <v>0</v>
      </c>
      <c r="I8" s="16">
        <v>0</v>
      </c>
      <c r="J8" s="16">
        <v>0</v>
      </c>
      <c r="K8" s="12">
        <f t="shared" si="5"/>
        <v>5</v>
      </c>
      <c r="L8" s="14">
        <f t="shared" si="6"/>
        <v>174</v>
      </c>
    </row>
    <row r="9" spans="1:12" ht="14.25" customHeight="1">
      <c r="A9" s="15">
        <f t="shared" si="7"/>
        <v>3</v>
      </c>
      <c r="B9" s="11" t="s">
        <v>4</v>
      </c>
      <c r="C9" s="12">
        <f t="shared" si="0"/>
        <v>32</v>
      </c>
      <c r="D9" s="12">
        <f t="shared" si="1"/>
        <v>0</v>
      </c>
      <c r="E9" s="12">
        <f t="shared" si="2"/>
        <v>50</v>
      </c>
      <c r="F9" s="12">
        <f t="shared" si="3"/>
        <v>35</v>
      </c>
      <c r="G9" s="12">
        <f t="shared" si="4"/>
        <v>38</v>
      </c>
      <c r="H9" s="16">
        <v>0</v>
      </c>
      <c r="I9" s="16">
        <v>0</v>
      </c>
      <c r="J9" s="16">
        <v>0</v>
      </c>
      <c r="K9" s="12">
        <f t="shared" si="5"/>
        <v>4</v>
      </c>
      <c r="L9" s="14">
        <f t="shared" si="6"/>
        <v>155</v>
      </c>
    </row>
    <row r="10" spans="1:12" ht="14.25" customHeight="1">
      <c r="A10" s="12">
        <f t="shared" si="7"/>
        <v>4</v>
      </c>
      <c r="B10" s="11" t="s">
        <v>40</v>
      </c>
      <c r="C10" s="12">
        <f t="shared" si="0"/>
        <v>36</v>
      </c>
      <c r="D10" s="12">
        <f t="shared" si="1"/>
        <v>31</v>
      </c>
      <c r="E10" s="12">
        <f t="shared" si="2"/>
        <v>33</v>
      </c>
      <c r="F10" s="12">
        <f t="shared" si="3"/>
        <v>35</v>
      </c>
      <c r="G10" s="12">
        <f t="shared" si="4"/>
        <v>0</v>
      </c>
      <c r="H10" s="16">
        <v>0</v>
      </c>
      <c r="I10" s="16">
        <v>0</v>
      </c>
      <c r="J10" s="16">
        <v>0</v>
      </c>
      <c r="K10" s="12">
        <f t="shared" si="5"/>
        <v>4</v>
      </c>
      <c r="L10" s="14">
        <f t="shared" si="6"/>
        <v>135</v>
      </c>
    </row>
    <row r="11" spans="1:12" ht="14.25" customHeight="1">
      <c r="A11" s="12">
        <f t="shared" si="7"/>
        <v>5</v>
      </c>
      <c r="B11" s="11" t="s">
        <v>103</v>
      </c>
      <c r="C11" s="12">
        <f t="shared" si="0"/>
        <v>0</v>
      </c>
      <c r="D11" s="12">
        <f t="shared" si="1"/>
        <v>24</v>
      </c>
      <c r="E11" s="12">
        <f t="shared" si="2"/>
        <v>31</v>
      </c>
      <c r="F11" s="12">
        <f t="shared" si="3"/>
        <v>33</v>
      </c>
      <c r="G11" s="12">
        <f t="shared" si="4"/>
        <v>34</v>
      </c>
      <c r="H11" s="16">
        <v>0</v>
      </c>
      <c r="I11" s="16">
        <v>0</v>
      </c>
      <c r="J11" s="16">
        <v>0</v>
      </c>
      <c r="K11" s="12">
        <f t="shared" si="5"/>
        <v>4</v>
      </c>
      <c r="L11" s="14">
        <f t="shared" si="6"/>
        <v>122</v>
      </c>
    </row>
    <row r="12" spans="1:12" ht="14.25" customHeight="1">
      <c r="A12" s="12">
        <f t="shared" si="7"/>
        <v>6</v>
      </c>
      <c r="B12" s="11" t="s">
        <v>54</v>
      </c>
      <c r="C12" s="12">
        <f t="shared" si="0"/>
        <v>41</v>
      </c>
      <c r="D12" s="12">
        <f t="shared" si="1"/>
        <v>33</v>
      </c>
      <c r="E12" s="12">
        <f t="shared" si="2"/>
        <v>0</v>
      </c>
      <c r="F12" s="12">
        <f t="shared" si="3"/>
        <v>36</v>
      </c>
      <c r="G12" s="12">
        <f t="shared" si="4"/>
        <v>0</v>
      </c>
      <c r="H12" s="16">
        <v>0</v>
      </c>
      <c r="I12" s="16">
        <v>0</v>
      </c>
      <c r="J12" s="16">
        <v>0</v>
      </c>
      <c r="K12" s="12">
        <f t="shared" si="5"/>
        <v>3</v>
      </c>
      <c r="L12" s="14">
        <f t="shared" si="6"/>
        <v>110</v>
      </c>
    </row>
    <row r="13" spans="1:12" ht="14.25" customHeight="1">
      <c r="A13" s="12">
        <f t="shared" si="7"/>
        <v>7</v>
      </c>
      <c r="B13" s="11" t="s">
        <v>67</v>
      </c>
      <c r="C13" s="12">
        <f t="shared" si="0"/>
        <v>35</v>
      </c>
      <c r="D13" s="12">
        <f t="shared" si="1"/>
        <v>0</v>
      </c>
      <c r="E13" s="12">
        <f t="shared" si="2"/>
        <v>0</v>
      </c>
      <c r="F13" s="12">
        <f t="shared" si="3"/>
        <v>30</v>
      </c>
      <c r="G13" s="12">
        <f t="shared" si="4"/>
        <v>36</v>
      </c>
      <c r="H13" s="16">
        <v>0</v>
      </c>
      <c r="I13" s="16">
        <v>0</v>
      </c>
      <c r="J13" s="16">
        <v>0</v>
      </c>
      <c r="K13" s="12">
        <f t="shared" si="5"/>
        <v>3</v>
      </c>
      <c r="L13" s="14">
        <f t="shared" si="6"/>
        <v>101</v>
      </c>
    </row>
    <row r="14" spans="1:12" ht="14.25" customHeight="1">
      <c r="A14" s="12">
        <f t="shared" si="7"/>
        <v>8</v>
      </c>
      <c r="B14" s="11" t="s">
        <v>113</v>
      </c>
      <c r="C14" s="12">
        <f t="shared" si="0"/>
        <v>0</v>
      </c>
      <c r="D14" s="12">
        <f t="shared" si="1"/>
        <v>0</v>
      </c>
      <c r="E14" s="12">
        <f t="shared" si="2"/>
        <v>41</v>
      </c>
      <c r="F14" s="12">
        <f t="shared" si="3"/>
        <v>0</v>
      </c>
      <c r="G14" s="12">
        <v>50</v>
      </c>
      <c r="H14" s="16">
        <v>0</v>
      </c>
      <c r="I14" s="16">
        <v>0</v>
      </c>
      <c r="J14" s="16">
        <v>0</v>
      </c>
      <c r="K14" s="12">
        <f t="shared" si="5"/>
        <v>2</v>
      </c>
      <c r="L14" s="14">
        <f t="shared" si="6"/>
        <v>91</v>
      </c>
    </row>
    <row r="15" spans="1:12" ht="14.25" customHeight="1">
      <c r="A15" s="12">
        <f t="shared" si="7"/>
        <v>9</v>
      </c>
      <c r="B15" s="11" t="s">
        <v>69</v>
      </c>
      <c r="C15" s="12">
        <f t="shared" si="0"/>
        <v>30</v>
      </c>
      <c r="D15" s="12">
        <f t="shared" si="1"/>
        <v>29</v>
      </c>
      <c r="E15" s="12">
        <f t="shared" si="2"/>
        <v>0</v>
      </c>
      <c r="F15" s="12">
        <f t="shared" si="3"/>
        <v>28</v>
      </c>
      <c r="G15" s="12">
        <f aca="true" t="shared" si="8" ref="G15:G48">IF(ISNA(VLOOKUP($B15,jan08,6,FALSE)),0,VLOOKUP($B15,jan08,6,FALSE))</f>
        <v>0</v>
      </c>
      <c r="H15" s="16">
        <v>0</v>
      </c>
      <c r="I15" s="16">
        <v>0</v>
      </c>
      <c r="J15" s="16">
        <v>0</v>
      </c>
      <c r="K15" s="12">
        <f t="shared" si="5"/>
        <v>3</v>
      </c>
      <c r="L15" s="14">
        <f t="shared" si="6"/>
        <v>87</v>
      </c>
    </row>
    <row r="16" spans="1:12" ht="14.25" customHeight="1">
      <c r="A16" s="15">
        <f t="shared" si="7"/>
        <v>10</v>
      </c>
      <c r="B16" s="11" t="s">
        <v>89</v>
      </c>
      <c r="C16" s="12">
        <f t="shared" si="0"/>
        <v>0</v>
      </c>
      <c r="D16" s="12">
        <f t="shared" si="1"/>
        <v>45</v>
      </c>
      <c r="E16" s="12">
        <f t="shared" si="2"/>
        <v>0</v>
      </c>
      <c r="F16" s="12">
        <f t="shared" si="3"/>
        <v>41</v>
      </c>
      <c r="G16" s="12">
        <f t="shared" si="8"/>
        <v>0</v>
      </c>
      <c r="H16" s="16">
        <v>0</v>
      </c>
      <c r="I16" s="16">
        <v>0</v>
      </c>
      <c r="J16" s="16">
        <v>0</v>
      </c>
      <c r="K16" s="12">
        <f t="shared" si="5"/>
        <v>2</v>
      </c>
      <c r="L16" s="14">
        <f t="shared" si="6"/>
        <v>86</v>
      </c>
    </row>
    <row r="17" spans="1:12" ht="14.25" customHeight="1">
      <c r="A17" s="15">
        <f t="shared" si="7"/>
        <v>11</v>
      </c>
      <c r="B17" s="11" t="s">
        <v>19</v>
      </c>
      <c r="C17" s="12">
        <f t="shared" si="0"/>
        <v>50</v>
      </c>
      <c r="D17" s="12">
        <f t="shared" si="1"/>
        <v>0</v>
      </c>
      <c r="E17" s="12">
        <f t="shared" si="2"/>
        <v>35</v>
      </c>
      <c r="F17" s="12">
        <f t="shared" si="3"/>
        <v>0</v>
      </c>
      <c r="G17" s="12">
        <f t="shared" si="8"/>
        <v>0</v>
      </c>
      <c r="H17" s="16">
        <v>0</v>
      </c>
      <c r="I17" s="16">
        <v>0</v>
      </c>
      <c r="J17" s="16">
        <v>0</v>
      </c>
      <c r="K17" s="12">
        <f t="shared" si="5"/>
        <v>2</v>
      </c>
      <c r="L17" s="14">
        <f t="shared" si="6"/>
        <v>85</v>
      </c>
    </row>
    <row r="18" spans="1:12" ht="14.25" customHeight="1">
      <c r="A18" s="12">
        <f t="shared" si="7"/>
        <v>12</v>
      </c>
      <c r="B18" s="11" t="s">
        <v>91</v>
      </c>
      <c r="C18" s="12">
        <f t="shared" si="0"/>
        <v>0</v>
      </c>
      <c r="D18" s="12">
        <f t="shared" si="1"/>
        <v>38</v>
      </c>
      <c r="E18" s="12">
        <f t="shared" si="2"/>
        <v>33</v>
      </c>
      <c r="F18" s="12">
        <f t="shared" si="3"/>
        <v>0</v>
      </c>
      <c r="G18" s="12">
        <f t="shared" si="8"/>
        <v>0</v>
      </c>
      <c r="H18" s="16">
        <v>0</v>
      </c>
      <c r="I18" s="16">
        <v>0</v>
      </c>
      <c r="J18" s="16">
        <v>0</v>
      </c>
      <c r="K18" s="12">
        <f t="shared" si="5"/>
        <v>2</v>
      </c>
      <c r="L18" s="14">
        <f t="shared" si="6"/>
        <v>71</v>
      </c>
    </row>
    <row r="19" spans="1:12" ht="14.25" customHeight="1">
      <c r="A19" s="12">
        <f t="shared" si="7"/>
        <v>13</v>
      </c>
      <c r="B19" s="11" t="s">
        <v>118</v>
      </c>
      <c r="C19" s="12">
        <f t="shared" si="0"/>
        <v>0</v>
      </c>
      <c r="D19" s="12">
        <f t="shared" si="1"/>
        <v>0</v>
      </c>
      <c r="E19" s="12">
        <f t="shared" si="2"/>
        <v>34</v>
      </c>
      <c r="F19" s="12">
        <f t="shared" si="3"/>
        <v>0</v>
      </c>
      <c r="G19" s="12">
        <f t="shared" si="8"/>
        <v>35</v>
      </c>
      <c r="H19" s="16">
        <v>0</v>
      </c>
      <c r="I19" s="16">
        <v>0</v>
      </c>
      <c r="J19" s="16">
        <v>0</v>
      </c>
      <c r="K19" s="12">
        <f t="shared" si="5"/>
        <v>2</v>
      </c>
      <c r="L19" s="14">
        <f t="shared" si="6"/>
        <v>69</v>
      </c>
    </row>
    <row r="20" spans="1:12" ht="14.25" customHeight="1">
      <c r="A20" s="15">
        <f t="shared" si="7"/>
        <v>14</v>
      </c>
      <c r="B20" s="11" t="s">
        <v>26</v>
      </c>
      <c r="C20" s="12">
        <f t="shared" si="0"/>
        <v>33</v>
      </c>
      <c r="D20" s="12">
        <f t="shared" si="1"/>
        <v>30</v>
      </c>
      <c r="E20" s="12">
        <f t="shared" si="2"/>
        <v>0</v>
      </c>
      <c r="F20" s="12">
        <f t="shared" si="3"/>
        <v>0</v>
      </c>
      <c r="G20" s="12">
        <f t="shared" si="8"/>
        <v>0</v>
      </c>
      <c r="H20" s="16">
        <v>0</v>
      </c>
      <c r="I20" s="16">
        <v>0</v>
      </c>
      <c r="J20" s="16">
        <v>0</v>
      </c>
      <c r="K20" s="12">
        <f t="shared" si="5"/>
        <v>2</v>
      </c>
      <c r="L20" s="14">
        <f t="shared" si="6"/>
        <v>63</v>
      </c>
    </row>
    <row r="21" spans="1:12" ht="14.25" customHeight="1">
      <c r="A21" s="15">
        <f t="shared" si="7"/>
        <v>15</v>
      </c>
      <c r="B21" s="11" t="s">
        <v>73</v>
      </c>
      <c r="C21" s="12">
        <f t="shared" si="0"/>
        <v>32</v>
      </c>
      <c r="D21" s="12">
        <f t="shared" si="1"/>
        <v>28</v>
      </c>
      <c r="E21" s="12">
        <f t="shared" si="2"/>
        <v>0</v>
      </c>
      <c r="F21" s="12">
        <f t="shared" si="3"/>
        <v>0</v>
      </c>
      <c r="G21" s="12">
        <f t="shared" si="8"/>
        <v>0</v>
      </c>
      <c r="H21" s="16">
        <v>0</v>
      </c>
      <c r="I21" s="16">
        <v>0</v>
      </c>
      <c r="J21" s="16">
        <v>0</v>
      </c>
      <c r="K21" s="12">
        <f t="shared" si="5"/>
        <v>2</v>
      </c>
      <c r="L21" s="14">
        <f t="shared" si="6"/>
        <v>60</v>
      </c>
    </row>
    <row r="22" spans="1:12" ht="14.25" customHeight="1">
      <c r="A22" s="15">
        <f t="shared" si="7"/>
        <v>16</v>
      </c>
      <c r="B22" s="11" t="s">
        <v>101</v>
      </c>
      <c r="C22" s="12">
        <f t="shared" si="0"/>
        <v>0</v>
      </c>
      <c r="D22" s="12">
        <f t="shared" si="1"/>
        <v>25</v>
      </c>
      <c r="E22" s="12">
        <f t="shared" si="2"/>
        <v>30</v>
      </c>
      <c r="F22" s="12">
        <f t="shared" si="3"/>
        <v>0</v>
      </c>
      <c r="G22" s="12">
        <f t="shared" si="8"/>
        <v>0</v>
      </c>
      <c r="H22" s="16">
        <v>0</v>
      </c>
      <c r="I22" s="16">
        <v>0</v>
      </c>
      <c r="J22" s="16">
        <v>0</v>
      </c>
      <c r="K22" s="12">
        <f t="shared" si="5"/>
        <v>2</v>
      </c>
      <c r="L22" s="14">
        <f t="shared" si="6"/>
        <v>55</v>
      </c>
    </row>
    <row r="23" spans="1:12" ht="14.25" customHeight="1">
      <c r="A23" s="15">
        <f t="shared" si="7"/>
        <v>17</v>
      </c>
      <c r="B23" s="11" t="s">
        <v>50</v>
      </c>
      <c r="C23" s="12">
        <f t="shared" si="0"/>
        <v>29</v>
      </c>
      <c r="D23" s="12">
        <f t="shared" si="1"/>
        <v>26</v>
      </c>
      <c r="E23" s="12">
        <f t="shared" si="2"/>
        <v>0</v>
      </c>
      <c r="F23" s="12">
        <f t="shared" si="3"/>
        <v>0</v>
      </c>
      <c r="G23" s="12">
        <f t="shared" si="8"/>
        <v>0</v>
      </c>
      <c r="H23" s="16">
        <v>0</v>
      </c>
      <c r="I23" s="16">
        <v>0</v>
      </c>
      <c r="J23" s="16">
        <v>0</v>
      </c>
      <c r="K23" s="12">
        <f t="shared" si="5"/>
        <v>2</v>
      </c>
      <c r="L23" s="14">
        <f t="shared" si="6"/>
        <v>55</v>
      </c>
    </row>
    <row r="24" spans="1:12" ht="14.25" customHeight="1">
      <c r="A24" s="15">
        <f t="shared" si="7"/>
        <v>18</v>
      </c>
      <c r="B24" s="11" t="s">
        <v>153</v>
      </c>
      <c r="C24" s="12">
        <f t="shared" si="0"/>
        <v>0</v>
      </c>
      <c r="D24" s="12">
        <f t="shared" si="1"/>
        <v>0</v>
      </c>
      <c r="E24" s="12">
        <f t="shared" si="2"/>
        <v>0</v>
      </c>
      <c r="F24" s="12">
        <f t="shared" si="3"/>
        <v>50</v>
      </c>
      <c r="G24" s="12">
        <f t="shared" si="8"/>
        <v>0</v>
      </c>
      <c r="H24" s="16">
        <v>0</v>
      </c>
      <c r="I24" s="16">
        <v>0</v>
      </c>
      <c r="J24" s="16">
        <v>0</v>
      </c>
      <c r="K24" s="12">
        <f t="shared" si="5"/>
        <v>1</v>
      </c>
      <c r="L24" s="14">
        <f t="shared" si="6"/>
        <v>50</v>
      </c>
    </row>
    <row r="25" spans="1:12" ht="14.25" customHeight="1">
      <c r="A25" s="15">
        <f t="shared" si="7"/>
        <v>19</v>
      </c>
      <c r="B25" s="11" t="s">
        <v>166</v>
      </c>
      <c r="C25" s="12">
        <f t="shared" si="0"/>
        <v>0</v>
      </c>
      <c r="D25" s="12">
        <f t="shared" si="1"/>
        <v>0</v>
      </c>
      <c r="E25" s="12">
        <f t="shared" si="2"/>
        <v>0</v>
      </c>
      <c r="F25" s="12">
        <f t="shared" si="3"/>
        <v>0</v>
      </c>
      <c r="G25" s="12">
        <f t="shared" si="8"/>
        <v>45</v>
      </c>
      <c r="H25" s="16">
        <v>0</v>
      </c>
      <c r="I25" s="16">
        <v>0</v>
      </c>
      <c r="J25" s="16">
        <v>0</v>
      </c>
      <c r="K25" s="12">
        <f t="shared" si="5"/>
        <v>1</v>
      </c>
      <c r="L25" s="14">
        <f t="shared" si="6"/>
        <v>45</v>
      </c>
    </row>
    <row r="26" spans="1:12" ht="14.25" customHeight="1">
      <c r="A26" s="15">
        <f t="shared" si="7"/>
        <v>20</v>
      </c>
      <c r="B26" s="11" t="s">
        <v>112</v>
      </c>
      <c r="C26" s="12">
        <f t="shared" si="0"/>
        <v>0</v>
      </c>
      <c r="D26" s="12">
        <f t="shared" si="1"/>
        <v>0</v>
      </c>
      <c r="E26" s="12">
        <f t="shared" si="2"/>
        <v>45</v>
      </c>
      <c r="F26" s="12">
        <f t="shared" si="3"/>
        <v>0</v>
      </c>
      <c r="G26" s="12">
        <f t="shared" si="8"/>
        <v>0</v>
      </c>
      <c r="H26" s="16">
        <v>0</v>
      </c>
      <c r="I26" s="16">
        <v>0</v>
      </c>
      <c r="J26" s="16">
        <v>0</v>
      </c>
      <c r="K26" s="12">
        <f t="shared" si="5"/>
        <v>1</v>
      </c>
      <c r="L26" s="14">
        <f t="shared" si="6"/>
        <v>45</v>
      </c>
    </row>
    <row r="27" spans="1:12" ht="14.25" customHeight="1">
      <c r="A27" s="15">
        <f t="shared" si="7"/>
        <v>21</v>
      </c>
      <c r="B27" s="11" t="s">
        <v>136</v>
      </c>
      <c r="C27" s="12">
        <f t="shared" si="0"/>
        <v>0</v>
      </c>
      <c r="D27" s="12">
        <f t="shared" si="1"/>
        <v>0</v>
      </c>
      <c r="E27" s="12">
        <f t="shared" si="2"/>
        <v>0</v>
      </c>
      <c r="F27" s="12">
        <f t="shared" si="3"/>
        <v>45</v>
      </c>
      <c r="G27" s="12">
        <f t="shared" si="8"/>
        <v>0</v>
      </c>
      <c r="H27" s="16">
        <v>0</v>
      </c>
      <c r="I27" s="16">
        <v>0</v>
      </c>
      <c r="J27" s="16">
        <v>0</v>
      </c>
      <c r="K27" s="12">
        <f t="shared" si="5"/>
        <v>1</v>
      </c>
      <c r="L27" s="14">
        <f t="shared" si="6"/>
        <v>45</v>
      </c>
    </row>
    <row r="28" spans="1:12" ht="14.25" customHeight="1">
      <c r="A28" s="15">
        <f t="shared" si="7"/>
        <v>22</v>
      </c>
      <c r="B28" s="11" t="s">
        <v>60</v>
      </c>
      <c r="C28" s="12">
        <f t="shared" si="0"/>
        <v>41</v>
      </c>
      <c r="D28" s="12">
        <f t="shared" si="1"/>
        <v>0</v>
      </c>
      <c r="E28" s="12">
        <f t="shared" si="2"/>
        <v>0</v>
      </c>
      <c r="F28" s="12">
        <f t="shared" si="3"/>
        <v>0</v>
      </c>
      <c r="G28" s="12">
        <f t="shared" si="8"/>
        <v>0</v>
      </c>
      <c r="H28" s="16">
        <v>0</v>
      </c>
      <c r="I28" s="16">
        <v>0</v>
      </c>
      <c r="J28" s="16">
        <v>0</v>
      </c>
      <c r="K28" s="12">
        <f t="shared" si="5"/>
        <v>1</v>
      </c>
      <c r="L28" s="14">
        <f t="shared" si="6"/>
        <v>41</v>
      </c>
    </row>
    <row r="29" spans="1:12" ht="14.25" customHeight="1">
      <c r="A29" s="15">
        <f t="shared" si="7"/>
        <v>23</v>
      </c>
      <c r="B29" s="11" t="s">
        <v>90</v>
      </c>
      <c r="C29" s="12">
        <f t="shared" si="0"/>
        <v>0</v>
      </c>
      <c r="D29" s="12">
        <f t="shared" si="1"/>
        <v>41</v>
      </c>
      <c r="E29" s="12">
        <f t="shared" si="2"/>
        <v>0</v>
      </c>
      <c r="F29" s="12">
        <f t="shared" si="3"/>
        <v>0</v>
      </c>
      <c r="G29" s="12">
        <f t="shared" si="8"/>
        <v>0</v>
      </c>
      <c r="H29" s="16">
        <v>0</v>
      </c>
      <c r="I29" s="16">
        <v>0</v>
      </c>
      <c r="J29" s="16">
        <v>0</v>
      </c>
      <c r="K29" s="12">
        <f t="shared" si="5"/>
        <v>1</v>
      </c>
      <c r="L29" s="14">
        <f t="shared" si="6"/>
        <v>41</v>
      </c>
    </row>
    <row r="30" spans="1:12" ht="14.25" customHeight="1">
      <c r="A30" s="15">
        <f t="shared" si="7"/>
        <v>24</v>
      </c>
      <c r="B30" s="11" t="s">
        <v>92</v>
      </c>
      <c r="C30" s="12">
        <f t="shared" si="0"/>
        <v>0</v>
      </c>
      <c r="D30" s="12">
        <f t="shared" si="1"/>
        <v>35</v>
      </c>
      <c r="E30" s="12">
        <f t="shared" si="2"/>
        <v>0</v>
      </c>
      <c r="F30" s="12">
        <f t="shared" si="3"/>
        <v>0</v>
      </c>
      <c r="G30" s="12">
        <f t="shared" si="8"/>
        <v>0</v>
      </c>
      <c r="H30" s="16">
        <v>0</v>
      </c>
      <c r="I30" s="16">
        <v>0</v>
      </c>
      <c r="J30" s="16">
        <v>0</v>
      </c>
      <c r="K30" s="12">
        <f t="shared" si="5"/>
        <v>1</v>
      </c>
      <c r="L30" s="14">
        <f t="shared" si="6"/>
        <v>35</v>
      </c>
    </row>
    <row r="31" spans="1:12" ht="14.25" customHeight="1">
      <c r="A31" s="15">
        <f t="shared" si="7"/>
        <v>25</v>
      </c>
      <c r="B31" s="11" t="s">
        <v>5</v>
      </c>
      <c r="C31" s="12">
        <f t="shared" si="0"/>
        <v>35</v>
      </c>
      <c r="D31" s="12">
        <f t="shared" si="1"/>
        <v>0</v>
      </c>
      <c r="E31" s="12">
        <f t="shared" si="2"/>
        <v>0</v>
      </c>
      <c r="F31" s="12">
        <f t="shared" si="3"/>
        <v>0</v>
      </c>
      <c r="G31" s="12">
        <f t="shared" si="8"/>
        <v>0</v>
      </c>
      <c r="H31" s="16">
        <v>0</v>
      </c>
      <c r="I31" s="16">
        <v>0</v>
      </c>
      <c r="J31" s="16">
        <v>0</v>
      </c>
      <c r="K31" s="12">
        <f t="shared" si="5"/>
        <v>1</v>
      </c>
      <c r="L31" s="14">
        <f t="shared" si="6"/>
        <v>35</v>
      </c>
    </row>
    <row r="32" spans="1:12" ht="14.25" customHeight="1">
      <c r="A32" s="15">
        <f t="shared" si="7"/>
        <v>26</v>
      </c>
      <c r="B32" s="11" t="s">
        <v>93</v>
      </c>
      <c r="C32" s="12">
        <f t="shared" si="0"/>
        <v>0</v>
      </c>
      <c r="D32" s="12">
        <f t="shared" si="1"/>
        <v>34</v>
      </c>
      <c r="E32" s="12">
        <f t="shared" si="2"/>
        <v>0</v>
      </c>
      <c r="F32" s="12">
        <f t="shared" si="3"/>
        <v>0</v>
      </c>
      <c r="G32" s="12">
        <f t="shared" si="8"/>
        <v>0</v>
      </c>
      <c r="H32" s="16">
        <v>0</v>
      </c>
      <c r="I32" s="16">
        <v>0</v>
      </c>
      <c r="J32" s="16">
        <v>0</v>
      </c>
      <c r="K32" s="12">
        <f t="shared" si="5"/>
        <v>1</v>
      </c>
      <c r="L32" s="14">
        <f t="shared" si="6"/>
        <v>34</v>
      </c>
    </row>
    <row r="33" spans="1:12" ht="14.25" customHeight="1">
      <c r="A33" s="15">
        <f t="shared" si="7"/>
        <v>27</v>
      </c>
      <c r="B33" s="11" t="s">
        <v>172</v>
      </c>
      <c r="C33" s="12">
        <f t="shared" si="0"/>
        <v>0</v>
      </c>
      <c r="D33" s="12">
        <f t="shared" si="1"/>
        <v>0</v>
      </c>
      <c r="E33" s="12">
        <f t="shared" si="2"/>
        <v>0</v>
      </c>
      <c r="F33" s="12">
        <f t="shared" si="3"/>
        <v>0</v>
      </c>
      <c r="G33" s="12">
        <f t="shared" si="8"/>
        <v>33</v>
      </c>
      <c r="H33" s="16">
        <v>0</v>
      </c>
      <c r="I33" s="16">
        <v>0</v>
      </c>
      <c r="J33" s="16">
        <v>0</v>
      </c>
      <c r="K33" s="12">
        <f t="shared" si="5"/>
        <v>1</v>
      </c>
      <c r="L33" s="14">
        <f t="shared" si="6"/>
        <v>33</v>
      </c>
    </row>
    <row r="34" spans="1:12" ht="14.25" customHeight="1">
      <c r="A34" s="15">
        <f t="shared" si="7"/>
        <v>28</v>
      </c>
      <c r="B34" s="11" t="s">
        <v>145</v>
      </c>
      <c r="C34" s="12">
        <f t="shared" si="0"/>
        <v>0</v>
      </c>
      <c r="D34" s="12">
        <f t="shared" si="1"/>
        <v>0</v>
      </c>
      <c r="E34" s="12">
        <f t="shared" si="2"/>
        <v>0</v>
      </c>
      <c r="F34" s="12">
        <f t="shared" si="3"/>
        <v>32</v>
      </c>
      <c r="G34" s="12">
        <f t="shared" si="8"/>
        <v>0</v>
      </c>
      <c r="H34" s="16">
        <v>0</v>
      </c>
      <c r="I34" s="16">
        <v>0</v>
      </c>
      <c r="J34" s="16">
        <v>0</v>
      </c>
      <c r="K34" s="12">
        <f t="shared" si="5"/>
        <v>1</v>
      </c>
      <c r="L34" s="14">
        <f t="shared" si="6"/>
        <v>32</v>
      </c>
    </row>
    <row r="35" spans="1:12" ht="14.25" customHeight="1">
      <c r="A35" s="15">
        <f t="shared" si="7"/>
        <v>29</v>
      </c>
      <c r="B35" s="11" t="s">
        <v>95</v>
      </c>
      <c r="C35" s="12">
        <f t="shared" si="0"/>
        <v>0</v>
      </c>
      <c r="D35" s="12">
        <f t="shared" si="1"/>
        <v>32</v>
      </c>
      <c r="E35" s="12">
        <f t="shared" si="2"/>
        <v>0</v>
      </c>
      <c r="F35" s="12">
        <f t="shared" si="3"/>
        <v>0</v>
      </c>
      <c r="G35" s="12">
        <f t="shared" si="8"/>
        <v>0</v>
      </c>
      <c r="H35" s="16">
        <v>0</v>
      </c>
      <c r="I35" s="16">
        <v>0</v>
      </c>
      <c r="J35" s="16">
        <v>0</v>
      </c>
      <c r="K35" s="12">
        <f t="shared" si="5"/>
        <v>1</v>
      </c>
      <c r="L35" s="14">
        <f t="shared" si="6"/>
        <v>32</v>
      </c>
    </row>
    <row r="36" spans="1:12" ht="14.25" customHeight="1">
      <c r="A36" s="15">
        <f t="shared" si="7"/>
        <v>30</v>
      </c>
      <c r="B36" s="11" t="s">
        <v>173</v>
      </c>
      <c r="C36" s="12">
        <f t="shared" si="0"/>
        <v>0</v>
      </c>
      <c r="D36" s="12">
        <f t="shared" si="1"/>
        <v>0</v>
      </c>
      <c r="E36" s="12">
        <f t="shared" si="2"/>
        <v>0</v>
      </c>
      <c r="F36" s="12">
        <f t="shared" si="3"/>
        <v>0</v>
      </c>
      <c r="G36" s="12">
        <f t="shared" si="8"/>
        <v>32</v>
      </c>
      <c r="H36" s="16">
        <v>0</v>
      </c>
      <c r="I36" s="16">
        <v>0</v>
      </c>
      <c r="J36" s="16">
        <v>0</v>
      </c>
      <c r="K36" s="12">
        <f t="shared" si="5"/>
        <v>1</v>
      </c>
      <c r="L36" s="14">
        <f t="shared" si="6"/>
        <v>32</v>
      </c>
    </row>
    <row r="37" spans="1:12" ht="14.25" customHeight="1">
      <c r="A37" s="15">
        <f t="shared" si="7"/>
        <v>31</v>
      </c>
      <c r="B37" s="11" t="s">
        <v>146</v>
      </c>
      <c r="C37" s="12">
        <f t="shared" si="0"/>
        <v>0</v>
      </c>
      <c r="D37" s="12">
        <f t="shared" si="1"/>
        <v>0</v>
      </c>
      <c r="E37" s="12">
        <f t="shared" si="2"/>
        <v>0</v>
      </c>
      <c r="F37" s="12">
        <f t="shared" si="3"/>
        <v>31</v>
      </c>
      <c r="G37" s="12">
        <f t="shared" si="8"/>
        <v>0</v>
      </c>
      <c r="H37" s="16">
        <v>0</v>
      </c>
      <c r="I37" s="16">
        <v>0</v>
      </c>
      <c r="J37" s="16">
        <v>0</v>
      </c>
      <c r="K37" s="12">
        <f t="shared" si="5"/>
        <v>1</v>
      </c>
      <c r="L37" s="14">
        <f t="shared" si="6"/>
        <v>31</v>
      </c>
    </row>
    <row r="38" spans="1:12" ht="14.25" customHeight="1">
      <c r="A38" s="15">
        <f t="shared" si="7"/>
        <v>32</v>
      </c>
      <c r="B38" s="11" t="s">
        <v>147</v>
      </c>
      <c r="C38" s="12">
        <f t="shared" si="0"/>
        <v>0</v>
      </c>
      <c r="D38" s="12">
        <f t="shared" si="1"/>
        <v>0</v>
      </c>
      <c r="E38" s="12">
        <f t="shared" si="2"/>
        <v>0</v>
      </c>
      <c r="F38" s="12">
        <f t="shared" si="3"/>
        <v>29</v>
      </c>
      <c r="G38" s="12">
        <f t="shared" si="8"/>
        <v>0</v>
      </c>
      <c r="H38" s="16">
        <v>0</v>
      </c>
      <c r="I38" s="16">
        <v>0</v>
      </c>
      <c r="J38" s="16">
        <v>0</v>
      </c>
      <c r="K38" s="12">
        <f t="shared" si="5"/>
        <v>1</v>
      </c>
      <c r="L38" s="14">
        <f t="shared" si="6"/>
        <v>29</v>
      </c>
    </row>
    <row r="39" spans="1:12" ht="14.25" customHeight="1">
      <c r="A39" s="15">
        <f t="shared" si="7"/>
        <v>33</v>
      </c>
      <c r="B39" s="11" t="s">
        <v>56</v>
      </c>
      <c r="C39" s="12">
        <f t="shared" si="0"/>
        <v>29</v>
      </c>
      <c r="D39" s="12">
        <f t="shared" si="1"/>
        <v>0</v>
      </c>
      <c r="E39" s="12">
        <f t="shared" si="2"/>
        <v>0</v>
      </c>
      <c r="F39" s="12">
        <f t="shared" si="3"/>
        <v>0</v>
      </c>
      <c r="G39" s="12">
        <f t="shared" si="8"/>
        <v>0</v>
      </c>
      <c r="H39" s="16">
        <v>0</v>
      </c>
      <c r="I39" s="16">
        <v>0</v>
      </c>
      <c r="J39" s="16">
        <v>0</v>
      </c>
      <c r="K39" s="12">
        <f t="shared" si="5"/>
        <v>1</v>
      </c>
      <c r="L39" s="14">
        <f t="shared" si="6"/>
        <v>29</v>
      </c>
    </row>
    <row r="40" spans="1:12" ht="14.25" customHeight="1">
      <c r="A40" s="15">
        <f t="shared" si="7"/>
        <v>34</v>
      </c>
      <c r="B40" s="11" t="s">
        <v>120</v>
      </c>
      <c r="C40" s="12">
        <f t="shared" si="0"/>
        <v>0</v>
      </c>
      <c r="D40" s="12">
        <f t="shared" si="1"/>
        <v>0</v>
      </c>
      <c r="E40" s="12">
        <f t="shared" si="2"/>
        <v>29</v>
      </c>
      <c r="F40" s="12">
        <f t="shared" si="3"/>
        <v>0</v>
      </c>
      <c r="G40" s="12">
        <f t="shared" si="8"/>
        <v>0</v>
      </c>
      <c r="H40" s="16">
        <v>0</v>
      </c>
      <c r="I40" s="16">
        <v>0</v>
      </c>
      <c r="J40" s="16">
        <v>0</v>
      </c>
      <c r="K40" s="12">
        <f t="shared" si="5"/>
        <v>1</v>
      </c>
      <c r="L40" s="14">
        <f t="shared" si="6"/>
        <v>29</v>
      </c>
    </row>
    <row r="41" spans="1:12" ht="14.25" customHeight="1">
      <c r="A41" s="15">
        <f t="shared" si="7"/>
        <v>35</v>
      </c>
      <c r="B41" s="11" t="s">
        <v>99</v>
      </c>
      <c r="C41" s="12">
        <f t="shared" si="0"/>
        <v>0</v>
      </c>
      <c r="D41" s="12">
        <f t="shared" si="1"/>
        <v>27</v>
      </c>
      <c r="E41" s="12">
        <f t="shared" si="2"/>
        <v>0</v>
      </c>
      <c r="F41" s="12">
        <f t="shared" si="3"/>
        <v>0</v>
      </c>
      <c r="G41" s="12">
        <f t="shared" si="8"/>
        <v>0</v>
      </c>
      <c r="H41" s="16">
        <v>0</v>
      </c>
      <c r="I41" s="16">
        <v>0</v>
      </c>
      <c r="J41" s="16">
        <v>0</v>
      </c>
      <c r="K41" s="12">
        <f t="shared" si="5"/>
        <v>1</v>
      </c>
      <c r="L41" s="14">
        <f t="shared" si="6"/>
        <v>27</v>
      </c>
    </row>
    <row r="42" spans="1:12" ht="14.25" customHeight="1">
      <c r="A42" s="15">
        <f t="shared" si="7"/>
        <v>36</v>
      </c>
      <c r="B42" s="11" t="s">
        <v>149</v>
      </c>
      <c r="C42" s="12">
        <f t="shared" si="0"/>
        <v>0</v>
      </c>
      <c r="D42" s="12">
        <f t="shared" si="1"/>
        <v>0</v>
      </c>
      <c r="E42" s="12">
        <f t="shared" si="2"/>
        <v>0</v>
      </c>
      <c r="F42" s="12">
        <f t="shared" si="3"/>
        <v>27</v>
      </c>
      <c r="G42" s="12">
        <f t="shared" si="8"/>
        <v>0</v>
      </c>
      <c r="H42" s="16">
        <v>0</v>
      </c>
      <c r="I42" s="16">
        <v>0</v>
      </c>
      <c r="J42" s="16">
        <v>0</v>
      </c>
      <c r="K42" s="12">
        <f t="shared" si="5"/>
        <v>1</v>
      </c>
      <c r="L42" s="14">
        <f t="shared" si="6"/>
        <v>27</v>
      </c>
    </row>
    <row r="43" spans="1:12" ht="14.25" customHeight="1">
      <c r="A43" s="15">
        <f t="shared" si="7"/>
        <v>37</v>
      </c>
      <c r="B43" s="11" t="s">
        <v>58</v>
      </c>
      <c r="C43" s="12">
        <f t="shared" si="0"/>
        <v>27</v>
      </c>
      <c r="D43" s="12">
        <f t="shared" si="1"/>
        <v>0</v>
      </c>
      <c r="E43" s="12">
        <f t="shared" si="2"/>
        <v>0</v>
      </c>
      <c r="F43" s="12">
        <f t="shared" si="3"/>
        <v>0</v>
      </c>
      <c r="G43" s="12">
        <f t="shared" si="8"/>
        <v>0</v>
      </c>
      <c r="H43" s="16">
        <v>0</v>
      </c>
      <c r="I43" s="16">
        <v>0</v>
      </c>
      <c r="J43" s="16">
        <v>0</v>
      </c>
      <c r="K43" s="12">
        <f t="shared" si="5"/>
        <v>1</v>
      </c>
      <c r="L43" s="14">
        <f t="shared" si="6"/>
        <v>27</v>
      </c>
    </row>
    <row r="44" spans="1:12" ht="14.25" customHeight="1">
      <c r="A44" s="15">
        <f t="shared" si="7"/>
        <v>38</v>
      </c>
      <c r="B44" s="11" t="s">
        <v>148</v>
      </c>
      <c r="C44" s="12">
        <f t="shared" si="0"/>
        <v>0</v>
      </c>
      <c r="D44" s="12">
        <f t="shared" si="1"/>
        <v>0</v>
      </c>
      <c r="E44" s="12">
        <f t="shared" si="2"/>
        <v>0</v>
      </c>
      <c r="F44" s="12">
        <f t="shared" si="3"/>
        <v>27</v>
      </c>
      <c r="G44" s="12">
        <f t="shared" si="8"/>
        <v>0</v>
      </c>
      <c r="H44" s="16">
        <v>0</v>
      </c>
      <c r="I44" s="16">
        <v>0</v>
      </c>
      <c r="J44" s="16">
        <v>0</v>
      </c>
      <c r="K44" s="12">
        <f t="shared" si="5"/>
        <v>1</v>
      </c>
      <c r="L44" s="14">
        <f t="shared" si="6"/>
        <v>27</v>
      </c>
    </row>
    <row r="45" spans="1:12" ht="14.25" customHeight="1">
      <c r="A45" s="15">
        <f t="shared" si="7"/>
        <v>39</v>
      </c>
      <c r="B45" s="11" t="s">
        <v>152</v>
      </c>
      <c r="C45" s="12">
        <f t="shared" si="0"/>
        <v>0</v>
      </c>
      <c r="D45" s="12">
        <f t="shared" si="1"/>
        <v>0</v>
      </c>
      <c r="E45" s="12">
        <f t="shared" si="2"/>
        <v>0</v>
      </c>
      <c r="F45" s="12">
        <f t="shared" si="3"/>
        <v>25</v>
      </c>
      <c r="G45" s="12">
        <f t="shared" si="8"/>
        <v>0</v>
      </c>
      <c r="H45" s="16">
        <v>0</v>
      </c>
      <c r="I45" s="16">
        <v>0</v>
      </c>
      <c r="J45" s="16">
        <v>0</v>
      </c>
      <c r="K45" s="12">
        <f t="shared" si="5"/>
        <v>1</v>
      </c>
      <c r="L45" s="14">
        <f t="shared" si="6"/>
        <v>25</v>
      </c>
    </row>
    <row r="46" spans="1:12" ht="14.25" customHeight="1">
      <c r="A46" s="15">
        <f t="shared" si="7"/>
        <v>40</v>
      </c>
      <c r="B46" s="11" t="s">
        <v>105</v>
      </c>
      <c r="C46" s="12">
        <f t="shared" si="0"/>
        <v>0</v>
      </c>
      <c r="D46" s="12">
        <f t="shared" si="1"/>
        <v>24</v>
      </c>
      <c r="E46" s="12">
        <f t="shared" si="2"/>
        <v>0</v>
      </c>
      <c r="F46" s="12">
        <f t="shared" si="3"/>
        <v>0</v>
      </c>
      <c r="G46" s="12">
        <f t="shared" si="8"/>
        <v>0</v>
      </c>
      <c r="H46" s="16">
        <v>0</v>
      </c>
      <c r="I46" s="16">
        <v>0</v>
      </c>
      <c r="J46" s="16">
        <v>0</v>
      </c>
      <c r="K46" s="12">
        <f t="shared" si="5"/>
        <v>1</v>
      </c>
      <c r="L46" s="14">
        <f t="shared" si="6"/>
        <v>24</v>
      </c>
    </row>
    <row r="47" spans="1:12" ht="14.25" customHeight="1">
      <c r="A47" s="15">
        <f t="shared" si="7"/>
        <v>41</v>
      </c>
      <c r="B47" s="11" t="s">
        <v>104</v>
      </c>
      <c r="C47" s="12">
        <f t="shared" si="0"/>
        <v>0</v>
      </c>
      <c r="D47" s="12">
        <f t="shared" si="1"/>
        <v>24</v>
      </c>
      <c r="E47" s="12">
        <f t="shared" si="2"/>
        <v>0</v>
      </c>
      <c r="F47" s="12">
        <f t="shared" si="3"/>
        <v>0</v>
      </c>
      <c r="G47" s="12">
        <f t="shared" si="8"/>
        <v>0</v>
      </c>
      <c r="H47" s="16">
        <v>0</v>
      </c>
      <c r="I47" s="16">
        <v>0</v>
      </c>
      <c r="J47" s="16">
        <v>0</v>
      </c>
      <c r="K47" s="12">
        <f t="shared" si="5"/>
        <v>1</v>
      </c>
      <c r="L47" s="14">
        <f t="shared" si="6"/>
        <v>24</v>
      </c>
    </row>
    <row r="48" spans="1:12" ht="14.25" customHeight="1">
      <c r="A48" s="15">
        <f t="shared" si="7"/>
        <v>42</v>
      </c>
      <c r="B48" s="11" t="s">
        <v>107</v>
      </c>
      <c r="C48" s="12">
        <f t="shared" si="0"/>
        <v>0</v>
      </c>
      <c r="D48" s="12">
        <f t="shared" si="1"/>
        <v>21</v>
      </c>
      <c r="E48" s="12">
        <f t="shared" si="2"/>
        <v>0</v>
      </c>
      <c r="F48" s="12">
        <f t="shared" si="3"/>
        <v>0</v>
      </c>
      <c r="G48" s="12">
        <f t="shared" si="8"/>
        <v>0</v>
      </c>
      <c r="H48" s="16">
        <v>0</v>
      </c>
      <c r="I48" s="16">
        <v>0</v>
      </c>
      <c r="J48" s="16">
        <v>0</v>
      </c>
      <c r="K48" s="12">
        <f t="shared" si="5"/>
        <v>1</v>
      </c>
      <c r="L48" s="14">
        <f t="shared" si="6"/>
        <v>21</v>
      </c>
    </row>
  </sheetData>
  <conditionalFormatting sqref="C2:G2">
    <cfRule type="cellIs" priority="1" dxfId="0" operator="notEqual" stopIfTrue="1">
      <formula>C1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2">
      <selection activeCell="G47" sqref="G4:G47"/>
    </sheetView>
  </sheetViews>
  <sheetFormatPr defaultColWidth="9.140625" defaultRowHeight="12.75"/>
  <cols>
    <col min="1" max="1" width="5.57421875" style="3" bestFit="1" customWidth="1"/>
    <col min="2" max="2" width="30.8515625" style="9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12</v>
      </c>
    </row>
    <row r="2" spans="1:7" s="2" customFormat="1" ht="12.75" customHeight="1">
      <c r="A2" s="19" t="s">
        <v>14</v>
      </c>
      <c r="B2" s="21" t="s">
        <v>20</v>
      </c>
      <c r="C2" s="23" t="s">
        <v>21</v>
      </c>
      <c r="D2" s="25" t="s">
        <v>8</v>
      </c>
      <c r="E2" s="19" t="s">
        <v>9</v>
      </c>
      <c r="F2" s="19" t="s">
        <v>17</v>
      </c>
      <c r="G2" s="19" t="s">
        <v>18</v>
      </c>
    </row>
    <row r="3" spans="1:7" s="2" customFormat="1" ht="14.25" thickBot="1">
      <c r="A3" s="20" t="s">
        <v>11</v>
      </c>
      <c r="B3" s="22"/>
      <c r="C3" s="24"/>
      <c r="D3" s="26"/>
      <c r="E3" s="20"/>
      <c r="F3" s="20" t="s">
        <v>15</v>
      </c>
      <c r="G3" s="20" t="s">
        <v>16</v>
      </c>
    </row>
    <row r="4" spans="1:7" ht="15">
      <c r="A4" s="8" t="s">
        <v>82</v>
      </c>
      <c r="B4" s="10" t="s">
        <v>19</v>
      </c>
      <c r="C4" s="5">
        <v>430</v>
      </c>
      <c r="D4" s="6">
        <v>0</v>
      </c>
      <c r="E4" s="4">
        <v>430</v>
      </c>
      <c r="F4" s="7"/>
      <c r="G4" s="7">
        <v>50</v>
      </c>
    </row>
    <row r="5" spans="1:7" ht="15">
      <c r="A5" s="8">
        <v>13</v>
      </c>
      <c r="B5" s="10" t="s">
        <v>13</v>
      </c>
      <c r="C5" s="5">
        <v>490</v>
      </c>
      <c r="D5" s="6">
        <v>0</v>
      </c>
      <c r="E5" s="4">
        <v>490</v>
      </c>
      <c r="F5" s="7">
        <v>28</v>
      </c>
      <c r="G5" s="7"/>
    </row>
    <row r="6" spans="1:7" ht="15">
      <c r="A6" s="8" t="s">
        <v>51</v>
      </c>
      <c r="B6" s="10" t="s">
        <v>73</v>
      </c>
      <c r="C6" s="5">
        <v>290</v>
      </c>
      <c r="D6" s="6">
        <v>0</v>
      </c>
      <c r="E6" s="4">
        <v>290</v>
      </c>
      <c r="F6" s="7"/>
      <c r="G6" s="7">
        <v>32</v>
      </c>
    </row>
    <row r="7" spans="1:7" ht="15">
      <c r="A7" s="8" t="s">
        <v>72</v>
      </c>
      <c r="B7" s="10" t="s">
        <v>26</v>
      </c>
      <c r="C7" s="5">
        <v>310</v>
      </c>
      <c r="D7" s="6">
        <v>0</v>
      </c>
      <c r="E7" s="4">
        <v>310</v>
      </c>
      <c r="F7" s="7"/>
      <c r="G7" s="7">
        <v>33</v>
      </c>
    </row>
    <row r="8" spans="1:7" ht="15">
      <c r="A8" s="8" t="s">
        <v>48</v>
      </c>
      <c r="B8" s="10" t="s">
        <v>1</v>
      </c>
      <c r="C8" s="5">
        <v>560</v>
      </c>
      <c r="D8" s="6">
        <v>0</v>
      </c>
      <c r="E8" s="4">
        <v>560</v>
      </c>
      <c r="F8" s="7">
        <v>38</v>
      </c>
      <c r="G8" s="7"/>
    </row>
    <row r="9" spans="1:7" ht="15">
      <c r="A9" s="8" t="s">
        <v>22</v>
      </c>
      <c r="B9" s="10" t="s">
        <v>65</v>
      </c>
      <c r="C9" s="5">
        <v>550</v>
      </c>
      <c r="D9" s="6">
        <v>0</v>
      </c>
      <c r="E9" s="4">
        <v>550</v>
      </c>
      <c r="F9" s="7">
        <v>35</v>
      </c>
      <c r="G9" s="7"/>
    </row>
    <row r="10" spans="1:7" ht="15">
      <c r="A10" s="8" t="s">
        <v>52</v>
      </c>
      <c r="B10" s="10" t="s">
        <v>49</v>
      </c>
      <c r="C10" s="5">
        <v>350</v>
      </c>
      <c r="D10" s="6">
        <v>0</v>
      </c>
      <c r="E10" s="4">
        <v>350</v>
      </c>
      <c r="F10" s="7">
        <v>15</v>
      </c>
      <c r="G10" s="7"/>
    </row>
    <row r="11" spans="1:7" ht="15">
      <c r="A11" s="8" t="s">
        <v>29</v>
      </c>
      <c r="B11" s="10" t="s">
        <v>47</v>
      </c>
      <c r="C11" s="5">
        <v>390</v>
      </c>
      <c r="D11" s="6">
        <v>0</v>
      </c>
      <c r="E11" s="4">
        <v>390</v>
      </c>
      <c r="F11" s="7">
        <v>20</v>
      </c>
      <c r="G11" s="7"/>
    </row>
    <row r="12" spans="1:7" ht="15">
      <c r="A12" s="8" t="s">
        <v>23</v>
      </c>
      <c r="B12" s="10" t="s">
        <v>70</v>
      </c>
      <c r="C12" s="5">
        <v>550</v>
      </c>
      <c r="D12" s="6">
        <v>20</v>
      </c>
      <c r="E12" s="4">
        <v>530</v>
      </c>
      <c r="F12" s="7">
        <v>32</v>
      </c>
      <c r="G12" s="7"/>
    </row>
    <row r="13" spans="1:7" ht="15">
      <c r="A13" s="8" t="s">
        <v>22</v>
      </c>
      <c r="B13" s="10" t="s">
        <v>7</v>
      </c>
      <c r="C13" s="5">
        <v>560</v>
      </c>
      <c r="D13" s="6">
        <v>10</v>
      </c>
      <c r="E13" s="4">
        <v>550</v>
      </c>
      <c r="F13" s="7">
        <v>35</v>
      </c>
      <c r="G13" s="7"/>
    </row>
    <row r="14" spans="1:7" ht="15">
      <c r="A14" s="8" t="s">
        <v>71</v>
      </c>
      <c r="B14" s="10" t="s">
        <v>41</v>
      </c>
      <c r="C14" s="5">
        <v>640</v>
      </c>
      <c r="D14" s="6">
        <v>0</v>
      </c>
      <c r="E14" s="4">
        <v>640</v>
      </c>
      <c r="F14" s="7">
        <v>45</v>
      </c>
      <c r="G14" s="7"/>
    </row>
    <row r="15" spans="1:7" ht="15">
      <c r="A15" s="8" t="s">
        <v>22</v>
      </c>
      <c r="B15" s="10" t="s">
        <v>68</v>
      </c>
      <c r="C15" s="5">
        <v>650</v>
      </c>
      <c r="D15" s="6">
        <v>100</v>
      </c>
      <c r="E15" s="4">
        <v>550</v>
      </c>
      <c r="F15" s="7">
        <v>35</v>
      </c>
      <c r="G15" s="7"/>
    </row>
    <row r="16" spans="1:7" ht="15">
      <c r="A16" s="8">
        <v>43</v>
      </c>
      <c r="B16" s="10" t="s">
        <v>58</v>
      </c>
      <c r="C16" s="5">
        <v>100</v>
      </c>
      <c r="D16" s="6">
        <v>0</v>
      </c>
      <c r="E16" s="4">
        <v>100</v>
      </c>
      <c r="F16" s="7"/>
      <c r="G16" s="7">
        <v>27</v>
      </c>
    </row>
    <row r="17" spans="1:7" ht="15">
      <c r="A17" s="8">
        <v>40</v>
      </c>
      <c r="B17" s="10" t="s">
        <v>59</v>
      </c>
      <c r="C17" s="5">
        <v>280</v>
      </c>
      <c r="D17" s="6">
        <v>10</v>
      </c>
      <c r="E17" s="4">
        <v>270</v>
      </c>
      <c r="F17" s="7">
        <v>12</v>
      </c>
      <c r="G17" s="7"/>
    </row>
    <row r="18" spans="1:7" ht="15">
      <c r="A18" s="8">
        <v>14</v>
      </c>
      <c r="B18" s="10" t="s">
        <v>24</v>
      </c>
      <c r="C18" s="5">
        <v>480</v>
      </c>
      <c r="D18" s="6">
        <v>0</v>
      </c>
      <c r="E18" s="4">
        <v>480</v>
      </c>
      <c r="F18" s="7">
        <v>27</v>
      </c>
      <c r="G18" s="7"/>
    </row>
    <row r="19" spans="1:7" ht="15">
      <c r="A19" s="8" t="s">
        <v>72</v>
      </c>
      <c r="B19" s="10" t="s">
        <v>27</v>
      </c>
      <c r="C19" s="5">
        <v>310</v>
      </c>
      <c r="D19" s="6">
        <v>0</v>
      </c>
      <c r="E19" s="4">
        <v>310</v>
      </c>
      <c r="F19" s="7">
        <v>14</v>
      </c>
      <c r="G19" s="7"/>
    </row>
    <row r="20" spans="1:7" ht="15">
      <c r="A20" s="8" t="s">
        <v>83</v>
      </c>
      <c r="B20" s="10" t="s">
        <v>66</v>
      </c>
      <c r="C20" s="5">
        <v>420</v>
      </c>
      <c r="D20" s="6">
        <v>0</v>
      </c>
      <c r="E20" s="4">
        <v>420</v>
      </c>
      <c r="F20" s="7"/>
      <c r="G20" s="7">
        <v>45</v>
      </c>
    </row>
    <row r="21" spans="1:7" ht="15">
      <c r="A21" s="8" t="s">
        <v>52</v>
      </c>
      <c r="B21" s="10" t="s">
        <v>40</v>
      </c>
      <c r="C21" s="5">
        <v>350</v>
      </c>
      <c r="D21" s="6">
        <v>0</v>
      </c>
      <c r="E21" s="4">
        <v>350</v>
      </c>
      <c r="F21" s="7"/>
      <c r="G21" s="7">
        <v>36</v>
      </c>
    </row>
    <row r="22" spans="1:7" ht="15">
      <c r="A22" s="8" t="s">
        <v>84</v>
      </c>
      <c r="B22" s="10" t="s">
        <v>56</v>
      </c>
      <c r="C22" s="5">
        <v>120</v>
      </c>
      <c r="D22" s="6">
        <v>0</v>
      </c>
      <c r="E22" s="4">
        <v>120</v>
      </c>
      <c r="F22" s="7"/>
      <c r="G22" s="7">
        <v>29</v>
      </c>
    </row>
    <row r="23" spans="1:7" ht="15">
      <c r="A23" s="8" t="s">
        <v>45</v>
      </c>
      <c r="B23" s="10" t="s">
        <v>60</v>
      </c>
      <c r="C23" s="5">
        <v>360</v>
      </c>
      <c r="D23" s="6">
        <v>0</v>
      </c>
      <c r="E23" s="4">
        <v>360</v>
      </c>
      <c r="F23" s="7"/>
      <c r="G23" s="7">
        <v>41</v>
      </c>
    </row>
    <row r="24" spans="1:7" ht="15">
      <c r="A24" s="8" t="s">
        <v>82</v>
      </c>
      <c r="B24" s="10" t="s">
        <v>6</v>
      </c>
      <c r="C24" s="5">
        <v>430</v>
      </c>
      <c r="D24" s="6">
        <v>0</v>
      </c>
      <c r="E24" s="4">
        <v>430</v>
      </c>
      <c r="F24" s="7">
        <v>22</v>
      </c>
      <c r="G24" s="7"/>
    </row>
    <row r="25" spans="1:7" ht="15">
      <c r="A25" s="8" t="s">
        <v>71</v>
      </c>
      <c r="B25" s="10" t="s">
        <v>2</v>
      </c>
      <c r="C25" s="5">
        <v>660</v>
      </c>
      <c r="D25" s="6">
        <v>20</v>
      </c>
      <c r="E25" s="4">
        <v>640</v>
      </c>
      <c r="F25" s="7">
        <v>45</v>
      </c>
      <c r="G25" s="7"/>
    </row>
    <row r="26" spans="1:7" ht="15">
      <c r="A26" s="4" t="s">
        <v>77</v>
      </c>
      <c r="B26" s="10" t="s">
        <v>78</v>
      </c>
      <c r="C26" s="5"/>
      <c r="D26" s="6"/>
      <c r="E26" s="4"/>
      <c r="F26" s="7">
        <v>50</v>
      </c>
      <c r="G26" s="7"/>
    </row>
    <row r="27" spans="1:7" ht="15">
      <c r="A27" s="8">
        <v>26</v>
      </c>
      <c r="B27" s="10" t="s">
        <v>61</v>
      </c>
      <c r="C27" s="5">
        <v>370</v>
      </c>
      <c r="D27" s="6">
        <v>0</v>
      </c>
      <c r="E27" s="4">
        <v>370</v>
      </c>
      <c r="F27" s="7">
        <v>17</v>
      </c>
      <c r="G27" s="7"/>
    </row>
    <row r="28" spans="1:7" ht="15">
      <c r="A28" s="8">
        <v>1</v>
      </c>
      <c r="B28" s="10" t="s">
        <v>46</v>
      </c>
      <c r="C28" s="5">
        <v>690</v>
      </c>
      <c r="D28" s="6">
        <v>0</v>
      </c>
      <c r="E28" s="4">
        <v>690</v>
      </c>
      <c r="F28" s="7">
        <v>50</v>
      </c>
      <c r="G28" s="7"/>
    </row>
    <row r="29" spans="1:7" ht="15">
      <c r="A29" s="8" t="s">
        <v>53</v>
      </c>
      <c r="B29" s="10" t="s">
        <v>67</v>
      </c>
      <c r="C29" s="5">
        <v>330</v>
      </c>
      <c r="D29" s="6">
        <v>0</v>
      </c>
      <c r="E29" s="4">
        <v>330</v>
      </c>
      <c r="F29" s="7"/>
      <c r="G29" s="7">
        <v>35</v>
      </c>
    </row>
    <row r="30" spans="1:7" ht="15">
      <c r="A30" s="8" t="s">
        <v>45</v>
      </c>
      <c r="B30" s="10" t="s">
        <v>63</v>
      </c>
      <c r="C30" s="5">
        <v>480</v>
      </c>
      <c r="D30" s="6">
        <v>120</v>
      </c>
      <c r="E30" s="4">
        <v>360</v>
      </c>
      <c r="F30" s="7">
        <v>16</v>
      </c>
      <c r="G30" s="7"/>
    </row>
    <row r="31" spans="1:7" ht="15">
      <c r="A31" s="8" t="s">
        <v>23</v>
      </c>
      <c r="B31" s="10" t="s">
        <v>39</v>
      </c>
      <c r="C31" s="5">
        <v>530</v>
      </c>
      <c r="D31" s="6">
        <v>0</v>
      </c>
      <c r="E31" s="4">
        <v>530</v>
      </c>
      <c r="F31" s="7">
        <v>32</v>
      </c>
      <c r="G31" s="7"/>
    </row>
    <row r="32" spans="1:7" ht="15">
      <c r="A32" s="8" t="s">
        <v>42</v>
      </c>
      <c r="B32" s="10" t="s">
        <v>62</v>
      </c>
      <c r="C32" s="5">
        <v>440</v>
      </c>
      <c r="D32" s="6">
        <v>0</v>
      </c>
      <c r="E32" s="4">
        <v>440</v>
      </c>
      <c r="F32" s="7">
        <v>24</v>
      </c>
      <c r="G32" s="7"/>
    </row>
    <row r="33" spans="1:7" ht="15">
      <c r="A33" s="8" t="s">
        <v>42</v>
      </c>
      <c r="B33" s="10" t="s">
        <v>25</v>
      </c>
      <c r="C33" s="5">
        <v>640</v>
      </c>
      <c r="D33" s="6">
        <v>200</v>
      </c>
      <c r="E33" s="4">
        <v>440</v>
      </c>
      <c r="F33" s="7">
        <v>24</v>
      </c>
      <c r="G33" s="7"/>
    </row>
    <row r="34" spans="1:7" ht="15">
      <c r="A34" s="8" t="s">
        <v>29</v>
      </c>
      <c r="B34" s="10" t="s">
        <v>64</v>
      </c>
      <c r="C34" s="5">
        <v>390</v>
      </c>
      <c r="D34" s="6">
        <v>0</v>
      </c>
      <c r="E34" s="4">
        <v>390</v>
      </c>
      <c r="F34" s="7">
        <v>20</v>
      </c>
      <c r="G34" s="7"/>
    </row>
    <row r="35" spans="1:7" ht="15">
      <c r="A35" s="8" t="s">
        <v>29</v>
      </c>
      <c r="B35" s="10" t="s">
        <v>57</v>
      </c>
      <c r="C35" s="5">
        <v>390</v>
      </c>
      <c r="D35" s="6">
        <v>0</v>
      </c>
      <c r="E35" s="4">
        <v>390</v>
      </c>
      <c r="F35" s="7">
        <v>20</v>
      </c>
      <c r="G35" s="7"/>
    </row>
    <row r="36" spans="1:7" ht="15">
      <c r="A36" s="8">
        <v>12</v>
      </c>
      <c r="B36" s="10" t="s">
        <v>43</v>
      </c>
      <c r="C36" s="5">
        <v>550</v>
      </c>
      <c r="D36" s="6">
        <v>50</v>
      </c>
      <c r="E36" s="4">
        <v>500</v>
      </c>
      <c r="F36" s="7">
        <v>29</v>
      </c>
      <c r="G36" s="7"/>
    </row>
    <row r="37" spans="1:7" ht="15">
      <c r="A37" s="8">
        <v>39</v>
      </c>
      <c r="B37" s="10" t="s">
        <v>69</v>
      </c>
      <c r="C37" s="5">
        <v>280</v>
      </c>
      <c r="D37" s="6">
        <v>0</v>
      </c>
      <c r="E37" s="4">
        <v>280</v>
      </c>
      <c r="F37" s="7"/>
      <c r="G37" s="7">
        <v>30</v>
      </c>
    </row>
    <row r="38" spans="1:7" ht="15">
      <c r="A38" s="8" t="s">
        <v>84</v>
      </c>
      <c r="B38" s="10" t="s">
        <v>50</v>
      </c>
      <c r="C38" s="5">
        <v>120</v>
      </c>
      <c r="D38" s="6">
        <v>0</v>
      </c>
      <c r="E38" s="4">
        <v>120</v>
      </c>
      <c r="F38" s="7"/>
      <c r="G38" s="7">
        <v>29</v>
      </c>
    </row>
    <row r="39" spans="1:7" ht="15">
      <c r="A39" s="8">
        <v>15</v>
      </c>
      <c r="B39" s="10" t="s">
        <v>44</v>
      </c>
      <c r="C39" s="5">
        <v>470</v>
      </c>
      <c r="D39" s="6">
        <v>0</v>
      </c>
      <c r="E39" s="4">
        <v>470</v>
      </c>
      <c r="F39" s="7">
        <v>26</v>
      </c>
      <c r="G39" s="7"/>
    </row>
    <row r="40" spans="1:7" ht="15">
      <c r="A40" s="8" t="s">
        <v>53</v>
      </c>
      <c r="B40" s="10" t="s">
        <v>5</v>
      </c>
      <c r="C40" s="5">
        <v>340</v>
      </c>
      <c r="D40" s="6">
        <v>10</v>
      </c>
      <c r="E40" s="4">
        <v>330</v>
      </c>
      <c r="F40" s="7"/>
      <c r="G40" s="7">
        <v>35</v>
      </c>
    </row>
    <row r="41" spans="1:7" ht="15">
      <c r="A41" s="8" t="s">
        <v>45</v>
      </c>
      <c r="B41" s="10" t="s">
        <v>54</v>
      </c>
      <c r="C41" s="5">
        <v>360</v>
      </c>
      <c r="D41" s="6">
        <v>0</v>
      </c>
      <c r="E41" s="4">
        <v>360</v>
      </c>
      <c r="F41" s="7"/>
      <c r="G41" s="7">
        <v>41</v>
      </c>
    </row>
    <row r="42" spans="1:7" ht="15">
      <c r="A42" s="8" t="s">
        <v>23</v>
      </c>
      <c r="B42" s="10" t="s">
        <v>10</v>
      </c>
      <c r="C42" s="5">
        <v>530</v>
      </c>
      <c r="D42" s="6">
        <v>0</v>
      </c>
      <c r="E42" s="4">
        <v>530</v>
      </c>
      <c r="F42" s="7">
        <v>32</v>
      </c>
      <c r="G42" s="7"/>
    </row>
    <row r="43" spans="1:7" ht="15">
      <c r="A43" s="8" t="s">
        <v>51</v>
      </c>
      <c r="B43" s="10" t="s">
        <v>4</v>
      </c>
      <c r="C43" s="5">
        <v>290</v>
      </c>
      <c r="D43" s="6">
        <v>0</v>
      </c>
      <c r="E43" s="4">
        <v>290</v>
      </c>
      <c r="F43" s="7"/>
      <c r="G43" s="7">
        <v>32</v>
      </c>
    </row>
    <row r="44" spans="1:7" ht="15">
      <c r="A44" s="8" t="s">
        <v>48</v>
      </c>
      <c r="B44" s="10" t="s">
        <v>0</v>
      </c>
      <c r="C44" s="5">
        <v>560</v>
      </c>
      <c r="D44" s="6">
        <v>0</v>
      </c>
      <c r="E44" s="4">
        <v>560</v>
      </c>
      <c r="F44" s="7">
        <v>38</v>
      </c>
      <c r="G44" s="7"/>
    </row>
    <row r="45" spans="1:7" ht="15">
      <c r="A45" s="8">
        <v>16</v>
      </c>
      <c r="B45" s="10" t="s">
        <v>28</v>
      </c>
      <c r="C45" s="5">
        <v>470</v>
      </c>
      <c r="D45" s="6">
        <v>10</v>
      </c>
      <c r="E45" s="4">
        <v>460</v>
      </c>
      <c r="F45" s="7">
        <v>25</v>
      </c>
      <c r="G45" s="7"/>
    </row>
    <row r="46" spans="1:7" ht="15">
      <c r="A46" s="8" t="s">
        <v>83</v>
      </c>
      <c r="B46" s="10" t="s">
        <v>3</v>
      </c>
      <c r="C46" s="5">
        <v>420</v>
      </c>
      <c r="D46" s="6">
        <v>0</v>
      </c>
      <c r="E46" s="4">
        <v>420</v>
      </c>
      <c r="F46" s="7">
        <v>21</v>
      </c>
      <c r="G46" s="7"/>
    </row>
    <row r="47" spans="1:7" ht="15">
      <c r="A47" s="8">
        <v>36</v>
      </c>
      <c r="B47" s="10" t="s">
        <v>55</v>
      </c>
      <c r="C47" s="5">
        <v>300</v>
      </c>
      <c r="D47" s="6">
        <v>0</v>
      </c>
      <c r="E47" s="4">
        <v>300</v>
      </c>
      <c r="F47" s="7">
        <v>13</v>
      </c>
      <c r="G47" s="7"/>
    </row>
  </sheetData>
  <mergeCells count="7">
    <mergeCell ref="G2:G3"/>
    <mergeCell ref="E2:E3"/>
    <mergeCell ref="A2:A3"/>
    <mergeCell ref="B2:B3"/>
    <mergeCell ref="F2:F3"/>
    <mergeCell ref="D2:D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7">
      <selection activeCell="B42" sqref="B42"/>
    </sheetView>
  </sheetViews>
  <sheetFormatPr defaultColWidth="9.140625" defaultRowHeight="12.75"/>
  <cols>
    <col min="1" max="1" width="6.57421875" style="3" customWidth="1"/>
    <col min="2" max="2" width="30.00390625" style="9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12</v>
      </c>
    </row>
    <row r="2" spans="1:7" s="2" customFormat="1" ht="12.75" customHeight="1">
      <c r="A2" s="19" t="s">
        <v>14</v>
      </c>
      <c r="B2" s="21" t="s">
        <v>20</v>
      </c>
      <c r="C2" s="23" t="s">
        <v>21</v>
      </c>
      <c r="D2" s="25" t="s">
        <v>8</v>
      </c>
      <c r="E2" s="19" t="s">
        <v>9</v>
      </c>
      <c r="F2" s="19" t="s">
        <v>17</v>
      </c>
      <c r="G2" s="19" t="s">
        <v>18</v>
      </c>
    </row>
    <row r="3" spans="1:7" s="2" customFormat="1" ht="14.25" thickBot="1">
      <c r="A3" s="20" t="s">
        <v>11</v>
      </c>
      <c r="B3" s="22"/>
      <c r="C3" s="24"/>
      <c r="D3" s="26"/>
      <c r="E3" s="20"/>
      <c r="F3" s="20" t="s">
        <v>15</v>
      </c>
      <c r="G3" s="20" t="s">
        <v>16</v>
      </c>
    </row>
    <row r="4" spans="1:8" ht="15">
      <c r="A4" s="8">
        <v>1</v>
      </c>
      <c r="B4" s="10" t="s">
        <v>99</v>
      </c>
      <c r="C4" s="5">
        <v>200</v>
      </c>
      <c r="D4" s="6">
        <v>0</v>
      </c>
      <c r="E4" s="4">
        <f aca="true" t="shared" si="0" ref="E4:E34">C4-D4</f>
        <v>200</v>
      </c>
      <c r="F4" s="7"/>
      <c r="G4" s="7">
        <v>27</v>
      </c>
      <c r="H4" s="17"/>
    </row>
    <row r="5" spans="1:8" ht="15">
      <c r="A5" s="8">
        <v>2</v>
      </c>
      <c r="B5" s="10" t="s">
        <v>13</v>
      </c>
      <c r="C5" s="5">
        <v>430</v>
      </c>
      <c r="D5" s="6">
        <v>0</v>
      </c>
      <c r="E5" s="4">
        <f t="shared" si="0"/>
        <v>430</v>
      </c>
      <c r="F5" s="7">
        <v>35</v>
      </c>
      <c r="G5" s="7"/>
      <c r="H5" s="17"/>
    </row>
    <row r="6" spans="1:8" ht="15">
      <c r="A6" s="8">
        <v>3</v>
      </c>
      <c r="B6" s="10" t="s">
        <v>73</v>
      </c>
      <c r="C6" s="5">
        <v>205</v>
      </c>
      <c r="D6" s="6">
        <v>0</v>
      </c>
      <c r="E6" s="4">
        <f t="shared" si="0"/>
        <v>205</v>
      </c>
      <c r="F6" s="7"/>
      <c r="G6" s="7">
        <v>28</v>
      </c>
      <c r="H6" s="17"/>
    </row>
    <row r="7" spans="1:8" ht="15">
      <c r="A7" s="8">
        <v>4</v>
      </c>
      <c r="B7" s="10" t="s">
        <v>26</v>
      </c>
      <c r="C7" s="5">
        <v>225</v>
      </c>
      <c r="D7" s="6">
        <v>0</v>
      </c>
      <c r="E7" s="4">
        <f t="shared" si="0"/>
        <v>225</v>
      </c>
      <c r="F7" s="7"/>
      <c r="G7" s="7">
        <v>30</v>
      </c>
      <c r="H7" s="17"/>
    </row>
    <row r="8" spans="1:8" ht="15">
      <c r="A8" s="8">
        <v>5</v>
      </c>
      <c r="B8" s="10" t="s">
        <v>88</v>
      </c>
      <c r="C8" s="5">
        <v>385</v>
      </c>
      <c r="D8" s="6">
        <v>0</v>
      </c>
      <c r="E8" s="4">
        <f t="shared" si="0"/>
        <v>385</v>
      </c>
      <c r="F8" s="7"/>
      <c r="G8" s="7">
        <v>50</v>
      </c>
      <c r="H8" s="17"/>
    </row>
    <row r="9" spans="1:8" ht="15">
      <c r="A9" s="8">
        <v>6</v>
      </c>
      <c r="B9" s="10" t="s">
        <v>1</v>
      </c>
      <c r="C9" s="5">
        <v>465</v>
      </c>
      <c r="D9" s="6">
        <v>0</v>
      </c>
      <c r="E9" s="4">
        <f t="shared" si="0"/>
        <v>465</v>
      </c>
      <c r="F9" s="7">
        <v>38</v>
      </c>
      <c r="G9" s="7"/>
      <c r="H9" s="17"/>
    </row>
    <row r="10" spans="1:8" ht="15">
      <c r="A10" s="8">
        <v>7</v>
      </c>
      <c r="B10" s="10" t="s">
        <v>87</v>
      </c>
      <c r="C10" s="5">
        <v>435</v>
      </c>
      <c r="D10" s="6">
        <v>45</v>
      </c>
      <c r="E10" s="4">
        <f t="shared" si="0"/>
        <v>390</v>
      </c>
      <c r="F10" s="7">
        <v>26</v>
      </c>
      <c r="G10" s="7"/>
      <c r="H10" s="17"/>
    </row>
    <row r="11" spans="1:8" ht="15">
      <c r="A11" s="8">
        <v>8</v>
      </c>
      <c r="B11" s="10" t="s">
        <v>91</v>
      </c>
      <c r="C11" s="5">
        <v>360</v>
      </c>
      <c r="D11" s="6">
        <v>30</v>
      </c>
      <c r="E11" s="4">
        <f t="shared" si="0"/>
        <v>330</v>
      </c>
      <c r="F11" s="7"/>
      <c r="G11" s="7">
        <v>38</v>
      </c>
      <c r="H11" s="17"/>
    </row>
    <row r="12" spans="1:8" ht="15">
      <c r="A12" s="8">
        <v>9</v>
      </c>
      <c r="B12" s="10" t="s">
        <v>65</v>
      </c>
      <c r="C12" s="5">
        <v>420</v>
      </c>
      <c r="D12" s="6">
        <v>15</v>
      </c>
      <c r="E12" s="4">
        <f t="shared" si="0"/>
        <v>405</v>
      </c>
      <c r="F12" s="7">
        <v>28</v>
      </c>
      <c r="G12" s="7"/>
      <c r="H12" s="17"/>
    </row>
    <row r="13" spans="1:8" ht="15">
      <c r="A13" s="8">
        <v>10</v>
      </c>
      <c r="B13" s="10" t="s">
        <v>96</v>
      </c>
      <c r="C13" s="5">
        <v>215</v>
      </c>
      <c r="D13" s="6">
        <v>0</v>
      </c>
      <c r="E13" s="4">
        <f t="shared" si="0"/>
        <v>215</v>
      </c>
      <c r="F13" s="7">
        <v>16</v>
      </c>
      <c r="G13" s="7"/>
      <c r="H13" s="17"/>
    </row>
    <row r="14" spans="1:8" ht="15">
      <c r="A14" s="8">
        <v>11</v>
      </c>
      <c r="B14" s="10" t="s">
        <v>107</v>
      </c>
      <c r="C14" s="5">
        <v>110</v>
      </c>
      <c r="D14" s="6">
        <v>0</v>
      </c>
      <c r="E14" s="4">
        <f t="shared" si="0"/>
        <v>110</v>
      </c>
      <c r="F14" s="7">
        <v>10</v>
      </c>
      <c r="G14" s="7">
        <v>21</v>
      </c>
      <c r="H14" s="17"/>
    </row>
    <row r="15" spans="1:8" ht="15">
      <c r="A15" s="8">
        <v>12</v>
      </c>
      <c r="B15" s="10" t="s">
        <v>92</v>
      </c>
      <c r="C15" s="5">
        <v>285</v>
      </c>
      <c r="D15" s="6">
        <v>0</v>
      </c>
      <c r="E15" s="4">
        <f t="shared" si="0"/>
        <v>285</v>
      </c>
      <c r="F15" s="7">
        <v>20</v>
      </c>
      <c r="G15" s="7">
        <v>35</v>
      </c>
      <c r="H15" s="17"/>
    </row>
    <row r="16" spans="1:8" ht="15">
      <c r="A16" s="8">
        <v>13</v>
      </c>
      <c r="B16" s="10" t="s">
        <v>7</v>
      </c>
      <c r="C16" s="5">
        <v>415</v>
      </c>
      <c r="D16" s="6">
        <v>0</v>
      </c>
      <c r="E16" s="4">
        <f t="shared" si="0"/>
        <v>415</v>
      </c>
      <c r="F16" s="7">
        <v>30</v>
      </c>
      <c r="G16" s="7"/>
      <c r="H16" s="17"/>
    </row>
    <row r="17" spans="1:8" ht="15">
      <c r="A17" s="8">
        <v>14</v>
      </c>
      <c r="B17" s="10" t="s">
        <v>41</v>
      </c>
      <c r="C17" s="5">
        <v>530</v>
      </c>
      <c r="D17" s="6">
        <v>0</v>
      </c>
      <c r="E17" s="4">
        <f t="shared" si="0"/>
        <v>530</v>
      </c>
      <c r="F17" s="7">
        <v>50</v>
      </c>
      <c r="G17" s="7"/>
      <c r="H17" s="17"/>
    </row>
    <row r="18" spans="1:8" ht="15">
      <c r="A18" s="8">
        <v>15</v>
      </c>
      <c r="B18" s="10" t="s">
        <v>89</v>
      </c>
      <c r="C18" s="5">
        <v>380</v>
      </c>
      <c r="D18" s="6">
        <v>0</v>
      </c>
      <c r="E18" s="4">
        <f t="shared" si="0"/>
        <v>380</v>
      </c>
      <c r="F18" s="7"/>
      <c r="G18" s="7">
        <v>45</v>
      </c>
      <c r="H18" s="17"/>
    </row>
    <row r="19" spans="1:8" ht="15">
      <c r="A19" s="8">
        <v>16</v>
      </c>
      <c r="B19" s="10" t="s">
        <v>97</v>
      </c>
      <c r="C19" s="5">
        <v>210</v>
      </c>
      <c r="D19" s="6">
        <v>0</v>
      </c>
      <c r="E19" s="4">
        <f t="shared" si="0"/>
        <v>210</v>
      </c>
      <c r="F19" s="7">
        <v>15</v>
      </c>
      <c r="G19" s="7"/>
      <c r="H19" s="17"/>
    </row>
    <row r="20" spans="1:8" ht="15">
      <c r="A20" s="8">
        <v>17</v>
      </c>
      <c r="B20" s="10" t="s">
        <v>111</v>
      </c>
      <c r="C20" s="5">
        <v>420</v>
      </c>
      <c r="D20" s="6">
        <v>0</v>
      </c>
      <c r="E20" s="4">
        <f t="shared" si="0"/>
        <v>420</v>
      </c>
      <c r="F20" s="7">
        <v>33</v>
      </c>
      <c r="G20" s="7"/>
      <c r="H20" s="17"/>
    </row>
    <row r="21" spans="1:8" ht="15">
      <c r="A21" s="8">
        <v>18</v>
      </c>
      <c r="B21" s="10" t="s">
        <v>94</v>
      </c>
      <c r="C21" s="5">
        <v>260</v>
      </c>
      <c r="D21" s="6">
        <v>0</v>
      </c>
      <c r="E21" s="4">
        <f t="shared" si="0"/>
        <v>260</v>
      </c>
      <c r="F21" s="7">
        <v>18</v>
      </c>
      <c r="G21" s="7"/>
      <c r="H21" s="17"/>
    </row>
    <row r="22" spans="1:8" ht="15">
      <c r="A22" s="8">
        <v>19</v>
      </c>
      <c r="B22" s="10" t="s">
        <v>24</v>
      </c>
      <c r="C22" s="5">
        <v>420</v>
      </c>
      <c r="D22" s="6">
        <v>0</v>
      </c>
      <c r="E22" s="4">
        <f t="shared" si="0"/>
        <v>420</v>
      </c>
      <c r="F22" s="7">
        <v>34</v>
      </c>
      <c r="G22" s="7"/>
      <c r="H22" s="17"/>
    </row>
    <row r="23" spans="1:8" ht="15">
      <c r="A23" s="8">
        <v>20</v>
      </c>
      <c r="B23" s="10" t="s">
        <v>66</v>
      </c>
      <c r="C23" s="5">
        <v>285</v>
      </c>
      <c r="D23" s="6">
        <v>0</v>
      </c>
      <c r="E23" s="4">
        <f t="shared" si="0"/>
        <v>285</v>
      </c>
      <c r="F23" s="7"/>
      <c r="G23" s="7">
        <v>36</v>
      </c>
      <c r="H23" s="17"/>
    </row>
    <row r="24" spans="1:8" ht="15">
      <c r="A24" s="8">
        <v>21</v>
      </c>
      <c r="B24" s="10" t="s">
        <v>101</v>
      </c>
      <c r="C24" s="5">
        <v>175</v>
      </c>
      <c r="D24" s="6">
        <v>0</v>
      </c>
      <c r="E24" s="4">
        <f t="shared" si="0"/>
        <v>175</v>
      </c>
      <c r="F24" s="7">
        <v>12</v>
      </c>
      <c r="G24" s="7">
        <v>25</v>
      </c>
      <c r="H24" s="17"/>
    </row>
    <row r="25" spans="1:8" ht="15">
      <c r="A25" s="8">
        <v>22</v>
      </c>
      <c r="B25" s="10" t="s">
        <v>106</v>
      </c>
      <c r="C25" s="5">
        <v>120</v>
      </c>
      <c r="D25" s="6">
        <v>0</v>
      </c>
      <c r="E25" s="4">
        <f t="shared" si="0"/>
        <v>120</v>
      </c>
      <c r="F25" s="7">
        <v>11</v>
      </c>
      <c r="G25" s="7"/>
      <c r="H25" s="17"/>
    </row>
    <row r="26" spans="1:8" ht="15">
      <c r="A26" s="8">
        <v>23</v>
      </c>
      <c r="B26" s="10" t="s">
        <v>95</v>
      </c>
      <c r="C26" s="5">
        <v>255</v>
      </c>
      <c r="D26" s="6">
        <v>0</v>
      </c>
      <c r="E26" s="4">
        <f t="shared" si="0"/>
        <v>255</v>
      </c>
      <c r="F26" s="7"/>
      <c r="G26" s="7">
        <v>32</v>
      </c>
      <c r="H26" s="17"/>
    </row>
    <row r="27" spans="1:8" ht="15">
      <c r="A27" s="8">
        <v>24</v>
      </c>
      <c r="B27" s="10" t="s">
        <v>40</v>
      </c>
      <c r="C27" s="5">
        <v>240</v>
      </c>
      <c r="D27" s="6">
        <v>0</v>
      </c>
      <c r="E27" s="4">
        <f t="shared" si="0"/>
        <v>240</v>
      </c>
      <c r="F27" s="7"/>
      <c r="G27" s="7">
        <v>31</v>
      </c>
      <c r="H27" s="17"/>
    </row>
    <row r="28" spans="1:8" ht="15">
      <c r="A28" s="8">
        <v>25</v>
      </c>
      <c r="B28" s="10" t="s">
        <v>105</v>
      </c>
      <c r="C28" s="5">
        <v>150</v>
      </c>
      <c r="D28" s="6">
        <v>0</v>
      </c>
      <c r="E28" s="4">
        <f t="shared" si="0"/>
        <v>150</v>
      </c>
      <c r="F28" s="7"/>
      <c r="G28" s="7">
        <v>24</v>
      </c>
      <c r="H28" s="17"/>
    </row>
    <row r="29" spans="1:8" ht="15">
      <c r="A29" s="8">
        <v>26</v>
      </c>
      <c r="B29" s="10" t="s">
        <v>6</v>
      </c>
      <c r="C29" s="5">
        <v>345</v>
      </c>
      <c r="D29" s="6">
        <v>0</v>
      </c>
      <c r="E29" s="4">
        <f t="shared" si="0"/>
        <v>345</v>
      </c>
      <c r="F29" s="7">
        <v>24</v>
      </c>
      <c r="G29" s="7"/>
      <c r="H29" s="17"/>
    </row>
    <row r="30" spans="1:8" ht="15">
      <c r="A30" s="8">
        <v>27</v>
      </c>
      <c r="B30" s="10" t="s">
        <v>2</v>
      </c>
      <c r="C30" s="5">
        <v>505</v>
      </c>
      <c r="D30" s="6">
        <v>0</v>
      </c>
      <c r="E30" s="4">
        <f t="shared" si="0"/>
        <v>505</v>
      </c>
      <c r="F30" s="7">
        <v>41</v>
      </c>
      <c r="G30" s="7"/>
      <c r="H30" s="17"/>
    </row>
    <row r="31" spans="1:8" ht="15">
      <c r="A31" s="8">
        <v>28</v>
      </c>
      <c r="B31" s="10" t="s">
        <v>104</v>
      </c>
      <c r="C31" s="5">
        <v>150</v>
      </c>
      <c r="D31" s="6">
        <v>0</v>
      </c>
      <c r="E31" s="4">
        <f t="shared" si="0"/>
        <v>150</v>
      </c>
      <c r="F31" s="7"/>
      <c r="G31" s="7">
        <v>24</v>
      </c>
      <c r="H31" s="17"/>
    </row>
    <row r="32" spans="1:8" ht="15">
      <c r="A32" s="8">
        <v>29</v>
      </c>
      <c r="B32" s="10" t="s">
        <v>61</v>
      </c>
      <c r="C32" s="5">
        <v>335</v>
      </c>
      <c r="D32" s="6">
        <v>0</v>
      </c>
      <c r="E32" s="4">
        <f t="shared" si="0"/>
        <v>335</v>
      </c>
      <c r="F32" s="7">
        <v>22</v>
      </c>
      <c r="G32" s="7"/>
      <c r="H32" s="17"/>
    </row>
    <row r="33" spans="1:8" ht="15">
      <c r="A33" s="8">
        <v>30</v>
      </c>
      <c r="B33" s="10" t="s">
        <v>46</v>
      </c>
      <c r="C33" s="5">
        <v>520</v>
      </c>
      <c r="D33" s="6">
        <v>0</v>
      </c>
      <c r="E33" s="4">
        <f t="shared" si="0"/>
        <v>520</v>
      </c>
      <c r="F33" s="7">
        <v>45</v>
      </c>
      <c r="G33" s="7"/>
      <c r="H33" s="17"/>
    </row>
    <row r="34" spans="1:8" ht="15">
      <c r="A34" s="8">
        <v>31</v>
      </c>
      <c r="B34" s="10" t="s">
        <v>86</v>
      </c>
      <c r="C34" s="5">
        <v>410</v>
      </c>
      <c r="D34" s="6">
        <v>0</v>
      </c>
      <c r="E34" s="4">
        <f t="shared" si="0"/>
        <v>410</v>
      </c>
      <c r="F34" s="7">
        <v>29</v>
      </c>
      <c r="G34" s="7"/>
      <c r="H34" s="17"/>
    </row>
    <row r="35" spans="1:8" ht="15">
      <c r="A35" s="4" t="s">
        <v>77</v>
      </c>
      <c r="B35" s="10" t="s">
        <v>114</v>
      </c>
      <c r="C35" s="5"/>
      <c r="D35" s="6"/>
      <c r="E35" s="4"/>
      <c r="F35" s="7">
        <v>50</v>
      </c>
      <c r="G35" s="7"/>
      <c r="H35" s="17"/>
    </row>
    <row r="36" spans="1:8" ht="15">
      <c r="A36" s="8">
        <v>32</v>
      </c>
      <c r="B36" s="10" t="s">
        <v>100</v>
      </c>
      <c r="C36" s="5">
        <v>185</v>
      </c>
      <c r="D36" s="6">
        <v>0</v>
      </c>
      <c r="E36" s="4">
        <f aca="true" t="shared" si="1" ref="E36:E51">C36-D36</f>
        <v>185</v>
      </c>
      <c r="F36" s="7">
        <v>13</v>
      </c>
      <c r="G36" s="7"/>
      <c r="H36" s="17"/>
    </row>
    <row r="37" spans="1:8" ht="15">
      <c r="A37" s="8">
        <v>33</v>
      </c>
      <c r="B37" s="10" t="s">
        <v>39</v>
      </c>
      <c r="C37" s="5">
        <v>445</v>
      </c>
      <c r="D37" s="6">
        <v>0</v>
      </c>
      <c r="E37" s="4">
        <f t="shared" si="1"/>
        <v>445</v>
      </c>
      <c r="F37" s="7">
        <v>36</v>
      </c>
      <c r="G37" s="7"/>
      <c r="H37" s="17"/>
    </row>
    <row r="38" spans="1:8" ht="15">
      <c r="A38" s="8">
        <v>34</v>
      </c>
      <c r="B38" s="10" t="s">
        <v>25</v>
      </c>
      <c r="C38" s="5">
        <v>305</v>
      </c>
      <c r="D38" s="6">
        <v>0</v>
      </c>
      <c r="E38" s="4">
        <f t="shared" si="1"/>
        <v>305</v>
      </c>
      <c r="F38" s="7">
        <v>21</v>
      </c>
      <c r="G38" s="7"/>
      <c r="H38" s="17"/>
    </row>
    <row r="39" spans="1:8" ht="15">
      <c r="A39" s="8">
        <v>35</v>
      </c>
      <c r="B39" s="10" t="s">
        <v>64</v>
      </c>
      <c r="C39" s="5">
        <v>270</v>
      </c>
      <c r="D39" s="6">
        <v>0</v>
      </c>
      <c r="E39" s="4">
        <f t="shared" si="1"/>
        <v>270</v>
      </c>
      <c r="F39" s="7">
        <v>19</v>
      </c>
      <c r="G39" s="7"/>
      <c r="H39" s="17"/>
    </row>
    <row r="40" spans="1:8" ht="15">
      <c r="A40" s="8">
        <v>36</v>
      </c>
      <c r="B40" s="10" t="s">
        <v>43</v>
      </c>
      <c r="C40" s="5">
        <v>445</v>
      </c>
      <c r="D40" s="6">
        <v>45</v>
      </c>
      <c r="E40" s="4">
        <f t="shared" si="1"/>
        <v>400</v>
      </c>
      <c r="F40" s="7">
        <v>27</v>
      </c>
      <c r="G40" s="7"/>
      <c r="H40" s="17"/>
    </row>
    <row r="41" spans="1:8" ht="15">
      <c r="A41" s="8">
        <v>37</v>
      </c>
      <c r="B41" s="10" t="s">
        <v>57</v>
      </c>
      <c r="C41" s="5">
        <v>245</v>
      </c>
      <c r="D41" s="6">
        <v>0</v>
      </c>
      <c r="E41" s="4">
        <f t="shared" si="1"/>
        <v>245</v>
      </c>
      <c r="F41" s="7">
        <v>17</v>
      </c>
      <c r="G41" s="7"/>
      <c r="H41" s="17"/>
    </row>
    <row r="42" spans="1:8" ht="15">
      <c r="A42" s="8">
        <v>38</v>
      </c>
      <c r="B42" s="10" t="s">
        <v>69</v>
      </c>
      <c r="C42" s="5">
        <v>255</v>
      </c>
      <c r="D42" s="6">
        <v>30</v>
      </c>
      <c r="E42" s="4">
        <f t="shared" si="1"/>
        <v>225</v>
      </c>
      <c r="F42" s="7"/>
      <c r="G42" s="7">
        <v>29</v>
      </c>
      <c r="H42" s="17"/>
    </row>
    <row r="43" spans="1:8" ht="15">
      <c r="A43" s="8">
        <v>39</v>
      </c>
      <c r="B43" s="10" t="s">
        <v>93</v>
      </c>
      <c r="C43" s="5">
        <v>280</v>
      </c>
      <c r="D43" s="6">
        <v>0</v>
      </c>
      <c r="E43" s="4">
        <f t="shared" si="1"/>
        <v>280</v>
      </c>
      <c r="F43" s="7"/>
      <c r="G43" s="7">
        <v>34</v>
      </c>
      <c r="H43" s="17"/>
    </row>
    <row r="44" spans="1:8" ht="15">
      <c r="A44" s="8">
        <v>40</v>
      </c>
      <c r="B44" s="10" t="s">
        <v>50</v>
      </c>
      <c r="C44" s="5">
        <v>185</v>
      </c>
      <c r="D44" s="6">
        <v>0</v>
      </c>
      <c r="E44" s="4">
        <f t="shared" si="1"/>
        <v>185</v>
      </c>
      <c r="F44" s="7"/>
      <c r="G44" s="7">
        <v>26</v>
      </c>
      <c r="H44" s="17"/>
    </row>
    <row r="45" spans="1:8" ht="15">
      <c r="A45" s="8">
        <v>41</v>
      </c>
      <c r="B45" s="10" t="s">
        <v>54</v>
      </c>
      <c r="C45" s="5">
        <v>305</v>
      </c>
      <c r="D45" s="6">
        <v>30</v>
      </c>
      <c r="E45" s="4">
        <f t="shared" si="1"/>
        <v>275</v>
      </c>
      <c r="F45" s="7"/>
      <c r="G45" s="7">
        <v>33</v>
      </c>
      <c r="H45" s="17"/>
    </row>
    <row r="46" spans="1:8" ht="15">
      <c r="A46" s="8">
        <v>42</v>
      </c>
      <c r="B46" s="10" t="s">
        <v>0</v>
      </c>
      <c r="C46" s="5">
        <v>420</v>
      </c>
      <c r="D46" s="6">
        <v>0</v>
      </c>
      <c r="E46" s="4">
        <f t="shared" si="1"/>
        <v>420</v>
      </c>
      <c r="F46" s="7">
        <v>32</v>
      </c>
      <c r="G46" s="7"/>
      <c r="H46" s="17"/>
    </row>
    <row r="47" spans="1:8" ht="15">
      <c r="A47" s="8" t="s">
        <v>102</v>
      </c>
      <c r="B47" s="10" t="s">
        <v>28</v>
      </c>
      <c r="C47" s="5">
        <v>370</v>
      </c>
      <c r="D47" s="6">
        <v>0</v>
      </c>
      <c r="E47" s="4">
        <f t="shared" si="1"/>
        <v>370</v>
      </c>
      <c r="F47" s="7">
        <v>25</v>
      </c>
      <c r="G47" s="7"/>
      <c r="H47" s="17"/>
    </row>
    <row r="48" spans="1:8" ht="15">
      <c r="A48" s="8" t="s">
        <v>102</v>
      </c>
      <c r="B48" s="10" t="s">
        <v>98</v>
      </c>
      <c r="C48" s="5">
        <v>205</v>
      </c>
      <c r="D48" s="6">
        <v>0</v>
      </c>
      <c r="E48" s="4">
        <f t="shared" si="1"/>
        <v>205</v>
      </c>
      <c r="F48" s="7">
        <v>14</v>
      </c>
      <c r="G48" s="7"/>
      <c r="H48" s="17"/>
    </row>
    <row r="49" spans="1:8" ht="15">
      <c r="A49" s="8" t="s">
        <v>102</v>
      </c>
      <c r="B49" s="10" t="s">
        <v>103</v>
      </c>
      <c r="C49" s="5">
        <v>150</v>
      </c>
      <c r="D49" s="6">
        <v>0</v>
      </c>
      <c r="E49" s="4">
        <f t="shared" si="1"/>
        <v>150</v>
      </c>
      <c r="F49" s="7"/>
      <c r="G49" s="7">
        <v>24</v>
      </c>
      <c r="H49" s="17"/>
    </row>
    <row r="50" spans="1:8" ht="15">
      <c r="A50" s="8">
        <v>46</v>
      </c>
      <c r="B50" s="10" t="s">
        <v>85</v>
      </c>
      <c r="C50" s="5">
        <v>415</v>
      </c>
      <c r="D50" s="6">
        <v>0</v>
      </c>
      <c r="E50" s="4">
        <f t="shared" si="1"/>
        <v>415</v>
      </c>
      <c r="F50" s="7">
        <v>31</v>
      </c>
      <c r="G50" s="7"/>
      <c r="H50" s="17"/>
    </row>
    <row r="51" spans="1:8" ht="15">
      <c r="A51" s="8">
        <v>47</v>
      </c>
      <c r="B51" s="10" t="s">
        <v>90</v>
      </c>
      <c r="C51" s="5">
        <v>340</v>
      </c>
      <c r="D51" s="6">
        <v>0</v>
      </c>
      <c r="E51" s="4">
        <f t="shared" si="1"/>
        <v>340</v>
      </c>
      <c r="F51" s="7">
        <v>23</v>
      </c>
      <c r="G51" s="7">
        <v>41</v>
      </c>
      <c r="H51" s="17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4" sqref="B4:G38"/>
    </sheetView>
  </sheetViews>
  <sheetFormatPr defaultColWidth="9.140625" defaultRowHeight="12.75"/>
  <cols>
    <col min="1" max="1" width="6.57421875" style="3" customWidth="1"/>
    <col min="2" max="2" width="30.00390625" style="9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12</v>
      </c>
    </row>
    <row r="2" spans="1:7" s="2" customFormat="1" ht="12.75" customHeight="1">
      <c r="A2" s="19" t="s">
        <v>14</v>
      </c>
      <c r="B2" s="21" t="s">
        <v>20</v>
      </c>
      <c r="C2" s="23" t="s">
        <v>21</v>
      </c>
      <c r="D2" s="25" t="s">
        <v>8</v>
      </c>
      <c r="E2" s="19" t="s">
        <v>9</v>
      </c>
      <c r="F2" s="19" t="s">
        <v>17</v>
      </c>
      <c r="G2" s="19" t="s">
        <v>18</v>
      </c>
    </row>
    <row r="3" spans="1:7" s="2" customFormat="1" ht="14.25" thickBot="1">
      <c r="A3" s="20" t="s">
        <v>11</v>
      </c>
      <c r="B3" s="22"/>
      <c r="C3" s="24"/>
      <c r="D3" s="26"/>
      <c r="E3" s="20"/>
      <c r="F3" s="20" t="s">
        <v>15</v>
      </c>
      <c r="G3" s="20" t="s">
        <v>16</v>
      </c>
    </row>
    <row r="4" spans="1:8" ht="15">
      <c r="A4" s="8">
        <v>1</v>
      </c>
      <c r="B4" s="10" t="s">
        <v>19</v>
      </c>
      <c r="C4" s="5">
        <v>290</v>
      </c>
      <c r="D4" s="6">
        <v>0</v>
      </c>
      <c r="E4" s="4">
        <f aca="true" t="shared" si="0" ref="E4:E13">C4-D4</f>
        <v>290</v>
      </c>
      <c r="F4" s="7"/>
      <c r="G4" s="7">
        <v>35</v>
      </c>
      <c r="H4" s="17"/>
    </row>
    <row r="5" spans="1:8" ht="15">
      <c r="A5" s="8">
        <v>2</v>
      </c>
      <c r="B5" s="10" t="s">
        <v>13</v>
      </c>
      <c r="C5" s="5">
        <v>500</v>
      </c>
      <c r="D5" s="6">
        <v>0</v>
      </c>
      <c r="E5" s="4">
        <f t="shared" si="0"/>
        <v>500</v>
      </c>
      <c r="F5" s="7">
        <v>45</v>
      </c>
      <c r="G5" s="7"/>
      <c r="H5" s="17"/>
    </row>
    <row r="6" spans="1:8" ht="15">
      <c r="A6" s="8">
        <v>3</v>
      </c>
      <c r="B6" s="10" t="s">
        <v>88</v>
      </c>
      <c r="C6" s="5">
        <v>290</v>
      </c>
      <c r="D6" s="6">
        <v>0</v>
      </c>
      <c r="E6" s="4">
        <f t="shared" si="0"/>
        <v>290</v>
      </c>
      <c r="F6" s="7"/>
      <c r="G6" s="7">
        <v>36</v>
      </c>
      <c r="H6" s="17"/>
    </row>
    <row r="7" spans="1:8" ht="15">
      <c r="A7" s="8">
        <v>4</v>
      </c>
      <c r="B7" s="10" t="s">
        <v>87</v>
      </c>
      <c r="C7" s="5">
        <v>360</v>
      </c>
      <c r="D7" s="6">
        <v>20</v>
      </c>
      <c r="E7" s="4">
        <f t="shared" si="0"/>
        <v>340</v>
      </c>
      <c r="F7" s="7">
        <v>29</v>
      </c>
      <c r="G7" s="7"/>
      <c r="H7" s="17"/>
    </row>
    <row r="8" spans="1:8" ht="15">
      <c r="A8" s="8" t="s">
        <v>79</v>
      </c>
      <c r="B8" s="10" t="s">
        <v>91</v>
      </c>
      <c r="C8" s="5">
        <v>250</v>
      </c>
      <c r="D8" s="6">
        <v>0</v>
      </c>
      <c r="E8" s="4">
        <f t="shared" si="0"/>
        <v>250</v>
      </c>
      <c r="F8" s="7"/>
      <c r="G8" s="7">
        <v>33</v>
      </c>
      <c r="H8" s="17"/>
    </row>
    <row r="9" spans="1:8" ht="15">
      <c r="A9" s="8" t="s">
        <v>79</v>
      </c>
      <c r="B9" s="10" t="s">
        <v>65</v>
      </c>
      <c r="C9" s="5">
        <v>340</v>
      </c>
      <c r="D9" s="6">
        <v>0</v>
      </c>
      <c r="E9" s="4">
        <f t="shared" si="0"/>
        <v>340</v>
      </c>
      <c r="F9" s="7">
        <v>30</v>
      </c>
      <c r="G9" s="7"/>
      <c r="H9" s="17"/>
    </row>
    <row r="10" spans="1:8" ht="15">
      <c r="A10" s="8">
        <v>7</v>
      </c>
      <c r="B10" s="10" t="s">
        <v>118</v>
      </c>
      <c r="C10" s="5">
        <v>280</v>
      </c>
      <c r="D10" s="6">
        <v>20</v>
      </c>
      <c r="E10" s="4">
        <f t="shared" si="0"/>
        <v>260</v>
      </c>
      <c r="F10" s="7"/>
      <c r="G10" s="7">
        <v>34</v>
      </c>
      <c r="H10" s="17"/>
    </row>
    <row r="11" spans="1:8" ht="15">
      <c r="A11" s="8">
        <v>8</v>
      </c>
      <c r="B11" s="10" t="s">
        <v>70</v>
      </c>
      <c r="C11" s="5">
        <v>360</v>
      </c>
      <c r="D11" s="6">
        <v>120</v>
      </c>
      <c r="E11" s="4">
        <f t="shared" si="0"/>
        <v>240</v>
      </c>
      <c r="F11" s="7">
        <v>18</v>
      </c>
      <c r="G11" s="7"/>
      <c r="H11" s="17"/>
    </row>
    <row r="12" spans="1:8" ht="15">
      <c r="A12" s="8">
        <v>9</v>
      </c>
      <c r="B12" s="10" t="s">
        <v>116</v>
      </c>
      <c r="C12" s="5">
        <v>300</v>
      </c>
      <c r="D12" s="6">
        <v>0</v>
      </c>
      <c r="E12" s="4">
        <f t="shared" si="0"/>
        <v>300</v>
      </c>
      <c r="F12" s="7">
        <v>22</v>
      </c>
      <c r="G12" s="7"/>
      <c r="H12" s="17"/>
    </row>
    <row r="13" spans="1:8" ht="15">
      <c r="A13" s="8" t="s">
        <v>80</v>
      </c>
      <c r="B13" s="10" t="s">
        <v>109</v>
      </c>
      <c r="C13" s="5">
        <v>390</v>
      </c>
      <c r="D13" s="6">
        <v>40</v>
      </c>
      <c r="E13" s="4">
        <f t="shared" si="0"/>
        <v>350</v>
      </c>
      <c r="F13" s="7">
        <v>32</v>
      </c>
      <c r="G13" s="7"/>
      <c r="H13" s="17"/>
    </row>
    <row r="14" spans="1:8" ht="15">
      <c r="A14" s="4" t="s">
        <v>77</v>
      </c>
      <c r="B14" s="10" t="s">
        <v>7</v>
      </c>
      <c r="C14" s="5"/>
      <c r="D14" s="6"/>
      <c r="E14" s="4"/>
      <c r="F14" s="7">
        <v>50</v>
      </c>
      <c r="G14" s="7"/>
      <c r="H14" s="17"/>
    </row>
    <row r="15" spans="1:8" ht="15">
      <c r="A15" s="8" t="s">
        <v>80</v>
      </c>
      <c r="B15" s="10" t="s">
        <v>41</v>
      </c>
      <c r="C15" s="5">
        <v>610</v>
      </c>
      <c r="D15" s="6">
        <v>140</v>
      </c>
      <c r="E15" s="4">
        <f aca="true" t="shared" si="1" ref="E15:E38">C15-D15</f>
        <v>470</v>
      </c>
      <c r="F15" s="7">
        <v>41</v>
      </c>
      <c r="G15" s="7"/>
      <c r="H15" s="17"/>
    </row>
    <row r="16" spans="1:8" ht="15">
      <c r="A16" s="8">
        <v>12</v>
      </c>
      <c r="B16" s="10" t="s">
        <v>111</v>
      </c>
      <c r="C16" s="5">
        <v>330</v>
      </c>
      <c r="D16" s="6">
        <v>0</v>
      </c>
      <c r="E16" s="4">
        <f t="shared" si="1"/>
        <v>330</v>
      </c>
      <c r="F16" s="7">
        <v>27</v>
      </c>
      <c r="G16" s="7"/>
      <c r="H16" s="17"/>
    </row>
    <row r="17" spans="1:8" ht="15">
      <c r="A17" s="8">
        <v>13</v>
      </c>
      <c r="B17" s="10" t="s">
        <v>119</v>
      </c>
      <c r="C17" s="5">
        <v>290</v>
      </c>
      <c r="D17" s="6">
        <v>40</v>
      </c>
      <c r="E17" s="4">
        <f t="shared" si="1"/>
        <v>250</v>
      </c>
      <c r="F17" s="7">
        <v>19</v>
      </c>
      <c r="G17" s="7"/>
      <c r="H17" s="17"/>
    </row>
    <row r="18" spans="1:8" ht="15">
      <c r="A18" s="8">
        <v>14</v>
      </c>
      <c r="B18" s="10" t="s">
        <v>24</v>
      </c>
      <c r="C18" s="5">
        <v>280</v>
      </c>
      <c r="D18" s="6">
        <v>0</v>
      </c>
      <c r="E18" s="4">
        <f t="shared" si="1"/>
        <v>280</v>
      </c>
      <c r="F18" s="7">
        <v>21</v>
      </c>
      <c r="G18" s="7"/>
      <c r="H18" s="17"/>
    </row>
    <row r="19" spans="1:8" ht="15">
      <c r="A19" s="8" t="s">
        <v>110</v>
      </c>
      <c r="B19" s="10" t="s">
        <v>66</v>
      </c>
      <c r="C19" s="5">
        <v>340</v>
      </c>
      <c r="D19" s="6">
        <v>40</v>
      </c>
      <c r="E19" s="4">
        <f t="shared" si="1"/>
        <v>300</v>
      </c>
      <c r="F19" s="7"/>
      <c r="G19" s="7">
        <v>38</v>
      </c>
      <c r="H19" s="17"/>
    </row>
    <row r="20" spans="1:8" ht="15">
      <c r="A20" s="8" t="s">
        <v>110</v>
      </c>
      <c r="B20" s="10" t="s">
        <v>101</v>
      </c>
      <c r="C20" s="5">
        <v>220</v>
      </c>
      <c r="D20" s="6">
        <v>0</v>
      </c>
      <c r="E20" s="4">
        <f t="shared" si="1"/>
        <v>220</v>
      </c>
      <c r="F20" s="7">
        <v>17</v>
      </c>
      <c r="G20" s="7">
        <v>30</v>
      </c>
      <c r="H20" s="17"/>
    </row>
    <row r="21" spans="1:8" ht="15">
      <c r="A21" s="8">
        <v>17</v>
      </c>
      <c r="B21" s="10" t="s">
        <v>112</v>
      </c>
      <c r="C21" s="5">
        <v>330</v>
      </c>
      <c r="D21" s="6">
        <v>0</v>
      </c>
      <c r="E21" s="4">
        <f t="shared" si="1"/>
        <v>330</v>
      </c>
      <c r="F21" s="7">
        <v>26</v>
      </c>
      <c r="G21" s="7">
        <v>45</v>
      </c>
      <c r="H21" s="17"/>
    </row>
    <row r="22" spans="1:8" ht="15">
      <c r="A22" s="8">
        <v>18</v>
      </c>
      <c r="B22" s="10" t="s">
        <v>40</v>
      </c>
      <c r="C22" s="5">
        <v>250</v>
      </c>
      <c r="D22" s="6">
        <v>0</v>
      </c>
      <c r="E22" s="4">
        <f t="shared" si="1"/>
        <v>250</v>
      </c>
      <c r="F22" s="7"/>
      <c r="G22" s="7">
        <v>33</v>
      </c>
      <c r="H22" s="17"/>
    </row>
    <row r="23" spans="1:8" ht="15">
      <c r="A23" s="8">
        <v>19</v>
      </c>
      <c r="B23" s="10" t="s">
        <v>2</v>
      </c>
      <c r="C23" s="5">
        <v>550</v>
      </c>
      <c r="D23" s="6">
        <v>20</v>
      </c>
      <c r="E23" s="4">
        <f t="shared" si="1"/>
        <v>530</v>
      </c>
      <c r="F23" s="7">
        <v>50</v>
      </c>
      <c r="G23" s="7"/>
      <c r="H23" s="17"/>
    </row>
    <row r="24" spans="1:8" ht="15">
      <c r="A24" s="8">
        <v>20</v>
      </c>
      <c r="B24" s="10" t="s">
        <v>115</v>
      </c>
      <c r="C24" s="5">
        <v>330</v>
      </c>
      <c r="D24" s="6">
        <v>20</v>
      </c>
      <c r="E24" s="4">
        <f t="shared" si="1"/>
        <v>310</v>
      </c>
      <c r="F24" s="7">
        <v>23</v>
      </c>
      <c r="G24" s="7"/>
      <c r="H24" s="17"/>
    </row>
    <row r="25" spans="1:8" ht="15">
      <c r="A25" s="8">
        <v>21</v>
      </c>
      <c r="B25" s="10" t="s">
        <v>78</v>
      </c>
      <c r="C25" s="5">
        <v>390</v>
      </c>
      <c r="D25" s="6">
        <v>0</v>
      </c>
      <c r="E25" s="4">
        <f t="shared" si="1"/>
        <v>390</v>
      </c>
      <c r="F25" s="7">
        <v>36</v>
      </c>
      <c r="G25" s="7"/>
      <c r="H25" s="17"/>
    </row>
    <row r="26" spans="1:8" ht="15">
      <c r="A26" s="8">
        <v>22</v>
      </c>
      <c r="B26" s="10" t="s">
        <v>120</v>
      </c>
      <c r="C26" s="5">
        <v>130</v>
      </c>
      <c r="D26" s="6">
        <v>0</v>
      </c>
      <c r="E26" s="4">
        <f t="shared" si="1"/>
        <v>130</v>
      </c>
      <c r="F26" s="7"/>
      <c r="G26" s="7">
        <v>29</v>
      </c>
      <c r="H26" s="17"/>
    </row>
    <row r="27" spans="1:8" ht="15">
      <c r="A27" s="8">
        <v>23</v>
      </c>
      <c r="B27" s="10" t="s">
        <v>86</v>
      </c>
      <c r="C27" s="5">
        <v>360</v>
      </c>
      <c r="D27" s="6">
        <v>0</v>
      </c>
      <c r="E27" s="4">
        <f t="shared" si="1"/>
        <v>360</v>
      </c>
      <c r="F27" s="7">
        <v>33</v>
      </c>
      <c r="G27" s="7"/>
      <c r="H27" s="17"/>
    </row>
    <row r="28" spans="1:8" ht="15">
      <c r="A28" s="8">
        <v>24</v>
      </c>
      <c r="B28" s="10" t="s">
        <v>114</v>
      </c>
      <c r="C28" s="5">
        <v>380</v>
      </c>
      <c r="D28" s="6">
        <v>60</v>
      </c>
      <c r="E28" s="4">
        <f t="shared" si="1"/>
        <v>320</v>
      </c>
      <c r="F28" s="7">
        <v>24</v>
      </c>
      <c r="G28" s="7"/>
      <c r="H28" s="17"/>
    </row>
    <row r="29" spans="1:8" ht="15">
      <c r="A29" s="8">
        <v>25</v>
      </c>
      <c r="B29" s="10" t="s">
        <v>108</v>
      </c>
      <c r="C29" s="5">
        <v>390</v>
      </c>
      <c r="D29" s="6">
        <v>0</v>
      </c>
      <c r="E29" s="4">
        <f t="shared" si="1"/>
        <v>390</v>
      </c>
      <c r="F29" s="7">
        <v>36</v>
      </c>
      <c r="G29" s="7"/>
      <c r="H29" s="17"/>
    </row>
    <row r="30" spans="1:8" ht="15">
      <c r="A30" s="8">
        <v>26</v>
      </c>
      <c r="B30" s="10" t="s">
        <v>117</v>
      </c>
      <c r="C30" s="5">
        <v>270</v>
      </c>
      <c r="D30" s="6">
        <v>0</v>
      </c>
      <c r="E30" s="4">
        <f t="shared" si="1"/>
        <v>270</v>
      </c>
      <c r="F30" s="7">
        <v>20</v>
      </c>
      <c r="G30" s="7"/>
      <c r="H30" s="17"/>
    </row>
    <row r="31" spans="1:8" ht="15">
      <c r="A31" s="8" t="s">
        <v>45</v>
      </c>
      <c r="B31" s="10" t="s">
        <v>39</v>
      </c>
      <c r="C31" s="5">
        <v>510</v>
      </c>
      <c r="D31" s="6">
        <v>100</v>
      </c>
      <c r="E31" s="4">
        <f t="shared" si="1"/>
        <v>410</v>
      </c>
      <c r="F31" s="7">
        <v>38</v>
      </c>
      <c r="G31" s="7"/>
      <c r="H31" s="17"/>
    </row>
    <row r="32" spans="1:8" ht="15">
      <c r="A32" s="8" t="s">
        <v>45</v>
      </c>
      <c r="B32" s="10" t="s">
        <v>64</v>
      </c>
      <c r="C32" s="5">
        <v>340</v>
      </c>
      <c r="D32" s="6">
        <v>0</v>
      </c>
      <c r="E32" s="4">
        <f t="shared" si="1"/>
        <v>340</v>
      </c>
      <c r="F32" s="7">
        <v>31</v>
      </c>
      <c r="G32" s="7"/>
      <c r="H32" s="17"/>
    </row>
    <row r="33" spans="1:8" ht="15">
      <c r="A33" s="8">
        <v>29</v>
      </c>
      <c r="B33" s="10" t="s">
        <v>113</v>
      </c>
      <c r="C33" s="5">
        <v>320</v>
      </c>
      <c r="D33" s="6">
        <v>0</v>
      </c>
      <c r="E33" s="4">
        <f t="shared" si="1"/>
        <v>320</v>
      </c>
      <c r="F33" s="7">
        <v>25</v>
      </c>
      <c r="G33" s="7">
        <v>41</v>
      </c>
      <c r="H33" s="17"/>
    </row>
    <row r="34" spans="1:8" ht="15">
      <c r="A34" s="8">
        <v>30</v>
      </c>
      <c r="B34" s="10" t="s">
        <v>4</v>
      </c>
      <c r="C34" s="5">
        <v>340</v>
      </c>
      <c r="D34" s="6">
        <v>0</v>
      </c>
      <c r="E34" s="4">
        <f t="shared" si="1"/>
        <v>340</v>
      </c>
      <c r="F34" s="7"/>
      <c r="G34" s="7">
        <v>50</v>
      </c>
      <c r="H34" s="17"/>
    </row>
    <row r="35" spans="1:8" ht="15">
      <c r="A35" s="8">
        <v>31</v>
      </c>
      <c r="B35" s="10" t="s">
        <v>0</v>
      </c>
      <c r="C35" s="5">
        <v>460</v>
      </c>
      <c r="D35" s="6">
        <v>80</v>
      </c>
      <c r="E35" s="4">
        <f t="shared" si="1"/>
        <v>380</v>
      </c>
      <c r="F35" s="7">
        <v>34</v>
      </c>
      <c r="G35" s="7"/>
      <c r="H35" s="17"/>
    </row>
    <row r="36" spans="1:8" ht="15">
      <c r="A36" s="8">
        <v>32</v>
      </c>
      <c r="B36" s="10" t="s">
        <v>28</v>
      </c>
      <c r="C36" s="5">
        <v>330</v>
      </c>
      <c r="D36" s="6">
        <v>0</v>
      </c>
      <c r="E36" s="4">
        <f t="shared" si="1"/>
        <v>330</v>
      </c>
      <c r="F36" s="7">
        <v>28</v>
      </c>
      <c r="G36" s="7"/>
      <c r="H36" s="17"/>
    </row>
    <row r="37" spans="1:8" ht="15">
      <c r="A37" s="8">
        <v>33</v>
      </c>
      <c r="B37" s="10" t="s">
        <v>3</v>
      </c>
      <c r="C37" s="5">
        <v>250</v>
      </c>
      <c r="D37" s="6">
        <v>180</v>
      </c>
      <c r="E37" s="4">
        <f t="shared" si="1"/>
        <v>70</v>
      </c>
      <c r="F37" s="7">
        <v>16</v>
      </c>
      <c r="G37" s="7"/>
      <c r="H37" s="17"/>
    </row>
    <row r="38" spans="1:8" ht="15">
      <c r="A38" s="8">
        <v>34</v>
      </c>
      <c r="B38" s="10" t="s">
        <v>103</v>
      </c>
      <c r="C38" s="5">
        <v>240</v>
      </c>
      <c r="D38" s="6">
        <v>0</v>
      </c>
      <c r="E38" s="4">
        <f t="shared" si="1"/>
        <v>240</v>
      </c>
      <c r="F38" s="7"/>
      <c r="G38" s="7">
        <v>31</v>
      </c>
      <c r="H38" s="17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8">
      <selection activeCell="B4" sqref="B4:G46"/>
    </sheetView>
  </sheetViews>
  <sheetFormatPr defaultColWidth="9.140625" defaultRowHeight="12.75"/>
  <cols>
    <col min="1" max="1" width="6.57421875" style="3" customWidth="1"/>
    <col min="2" max="2" width="30.00390625" style="9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12</v>
      </c>
    </row>
    <row r="2" spans="1:7" s="2" customFormat="1" ht="12.75" customHeight="1">
      <c r="A2" s="19" t="s">
        <v>14</v>
      </c>
      <c r="B2" s="21" t="s">
        <v>20</v>
      </c>
      <c r="C2" s="23" t="s">
        <v>21</v>
      </c>
      <c r="D2" s="25" t="s">
        <v>8</v>
      </c>
      <c r="E2" s="19" t="s">
        <v>9</v>
      </c>
      <c r="F2" s="19" t="s">
        <v>17</v>
      </c>
      <c r="G2" s="19" t="s">
        <v>18</v>
      </c>
    </row>
    <row r="3" spans="1:7" s="2" customFormat="1" ht="14.25" thickBot="1">
      <c r="A3" s="20" t="s">
        <v>11</v>
      </c>
      <c r="B3" s="22"/>
      <c r="C3" s="24"/>
      <c r="D3" s="26"/>
      <c r="E3" s="20"/>
      <c r="F3" s="20" t="s">
        <v>15</v>
      </c>
      <c r="G3" s="20" t="s">
        <v>16</v>
      </c>
    </row>
    <row r="4" spans="1:8" ht="15">
      <c r="A4" s="8" t="s">
        <v>51</v>
      </c>
      <c r="B4" s="10" t="s">
        <v>149</v>
      </c>
      <c r="C4" s="5">
        <v>230</v>
      </c>
      <c r="D4" s="6">
        <v>15</v>
      </c>
      <c r="E4" s="4">
        <v>215</v>
      </c>
      <c r="F4" s="7"/>
      <c r="G4" s="7">
        <v>27</v>
      </c>
      <c r="H4" s="17"/>
    </row>
    <row r="5" spans="1:8" ht="15">
      <c r="A5" s="8" t="s">
        <v>128</v>
      </c>
      <c r="B5" s="10" t="s">
        <v>137</v>
      </c>
      <c r="C5" s="5">
        <v>420</v>
      </c>
      <c r="D5" s="6">
        <v>0</v>
      </c>
      <c r="E5" s="4">
        <v>420</v>
      </c>
      <c r="F5" s="7">
        <v>32</v>
      </c>
      <c r="G5" s="7"/>
      <c r="H5" s="17"/>
    </row>
    <row r="6" spans="1:8" ht="15">
      <c r="A6" s="8" t="s">
        <v>128</v>
      </c>
      <c r="B6" s="10" t="s">
        <v>88</v>
      </c>
      <c r="C6" s="5">
        <v>420</v>
      </c>
      <c r="D6" s="6">
        <v>0</v>
      </c>
      <c r="E6" s="4">
        <v>420</v>
      </c>
      <c r="F6" s="7"/>
      <c r="G6" s="7">
        <v>41</v>
      </c>
      <c r="H6" s="17"/>
    </row>
    <row r="7" spans="1:8" ht="15">
      <c r="A7" s="8" t="s">
        <v>52</v>
      </c>
      <c r="B7" s="10" t="s">
        <v>145</v>
      </c>
      <c r="C7" s="5">
        <v>320</v>
      </c>
      <c r="D7" s="6">
        <v>0</v>
      </c>
      <c r="E7" s="4">
        <v>320</v>
      </c>
      <c r="F7" s="7"/>
      <c r="G7" s="7">
        <v>32</v>
      </c>
      <c r="H7" s="17"/>
    </row>
    <row r="8" spans="1:8" ht="15">
      <c r="A8" s="8">
        <v>4</v>
      </c>
      <c r="B8" s="10" t="s">
        <v>65</v>
      </c>
      <c r="C8" s="5">
        <v>510</v>
      </c>
      <c r="D8" s="6">
        <v>15</v>
      </c>
      <c r="E8" s="4">
        <v>495</v>
      </c>
      <c r="F8" s="7">
        <v>38</v>
      </c>
      <c r="G8" s="7"/>
      <c r="H8" s="17"/>
    </row>
    <row r="9" spans="1:8" ht="15">
      <c r="A9" s="8">
        <v>35</v>
      </c>
      <c r="B9" s="10" t="s">
        <v>147</v>
      </c>
      <c r="C9" s="5">
        <v>250</v>
      </c>
      <c r="D9" s="6">
        <v>0</v>
      </c>
      <c r="E9" s="4">
        <v>250</v>
      </c>
      <c r="F9" s="7"/>
      <c r="G9" s="7">
        <v>29</v>
      </c>
      <c r="H9" s="17"/>
    </row>
    <row r="10" spans="1:8" ht="15">
      <c r="A10" s="8" t="s">
        <v>42</v>
      </c>
      <c r="B10" s="10" t="s">
        <v>126</v>
      </c>
      <c r="C10" s="5">
        <v>410</v>
      </c>
      <c r="D10" s="6">
        <v>30</v>
      </c>
      <c r="E10" s="4">
        <v>380</v>
      </c>
      <c r="F10" s="7">
        <v>28</v>
      </c>
      <c r="G10" s="7"/>
      <c r="H10" s="17"/>
    </row>
    <row r="11" spans="1:8" ht="15">
      <c r="A11" s="8" t="s">
        <v>22</v>
      </c>
      <c r="B11" s="10" t="s">
        <v>7</v>
      </c>
      <c r="C11" s="5">
        <v>460</v>
      </c>
      <c r="D11" s="6">
        <v>0</v>
      </c>
      <c r="E11" s="4">
        <v>460</v>
      </c>
      <c r="F11" s="7">
        <v>35</v>
      </c>
      <c r="G11" s="7"/>
      <c r="H11" s="17"/>
    </row>
    <row r="12" spans="1:8" ht="15">
      <c r="A12" s="8" t="s">
        <v>42</v>
      </c>
      <c r="B12" s="10" t="s">
        <v>140</v>
      </c>
      <c r="C12" s="5">
        <v>380</v>
      </c>
      <c r="D12" s="6">
        <v>0</v>
      </c>
      <c r="E12" s="4">
        <v>380</v>
      </c>
      <c r="F12" s="7">
        <v>28</v>
      </c>
      <c r="G12" s="7"/>
      <c r="H12" s="17"/>
    </row>
    <row r="13" spans="1:8" ht="15">
      <c r="A13" s="8" t="s">
        <v>128</v>
      </c>
      <c r="B13" s="10" t="s">
        <v>89</v>
      </c>
      <c r="C13" s="5">
        <v>420</v>
      </c>
      <c r="D13" s="6">
        <v>0</v>
      </c>
      <c r="E13" s="4">
        <v>420</v>
      </c>
      <c r="F13" s="7"/>
      <c r="G13" s="7">
        <v>41</v>
      </c>
      <c r="H13" s="17"/>
    </row>
    <row r="14" spans="1:8" ht="15">
      <c r="A14" s="8" t="s">
        <v>129</v>
      </c>
      <c r="B14" s="10" t="s">
        <v>138</v>
      </c>
      <c r="C14" s="5">
        <v>450</v>
      </c>
      <c r="D14" s="6">
        <v>45</v>
      </c>
      <c r="E14" s="4">
        <v>405</v>
      </c>
      <c r="F14" s="7">
        <v>31</v>
      </c>
      <c r="G14" s="7"/>
      <c r="H14" s="17"/>
    </row>
    <row r="15" spans="1:8" ht="15">
      <c r="A15" s="8">
        <v>25</v>
      </c>
      <c r="B15" s="10" t="s">
        <v>143</v>
      </c>
      <c r="C15" s="5">
        <v>440</v>
      </c>
      <c r="D15" s="6">
        <v>90</v>
      </c>
      <c r="E15" s="4">
        <v>350</v>
      </c>
      <c r="F15" s="7">
        <v>21</v>
      </c>
      <c r="G15" s="7"/>
      <c r="H15" s="17"/>
    </row>
    <row r="16" spans="1:8" ht="15">
      <c r="A16" s="8" t="s">
        <v>52</v>
      </c>
      <c r="B16" s="10" t="s">
        <v>27</v>
      </c>
      <c r="C16" s="5">
        <v>320</v>
      </c>
      <c r="D16" s="6">
        <v>0</v>
      </c>
      <c r="E16" s="4">
        <v>320</v>
      </c>
      <c r="F16" s="7">
        <v>19</v>
      </c>
      <c r="G16" s="7"/>
      <c r="H16" s="17"/>
    </row>
    <row r="17" spans="1:8" ht="15">
      <c r="A17" s="8">
        <v>9</v>
      </c>
      <c r="B17" s="10" t="s">
        <v>66</v>
      </c>
      <c r="C17" s="5">
        <v>440</v>
      </c>
      <c r="D17" s="6">
        <v>0</v>
      </c>
      <c r="E17" s="4">
        <v>440</v>
      </c>
      <c r="F17" s="7"/>
      <c r="G17" s="7">
        <v>50</v>
      </c>
      <c r="H17" s="17"/>
    </row>
    <row r="18" spans="1:8" ht="15">
      <c r="A18" s="8">
        <v>40</v>
      </c>
      <c r="B18" s="10" t="s">
        <v>151</v>
      </c>
      <c r="C18" s="5">
        <v>190</v>
      </c>
      <c r="D18" s="6">
        <v>0</v>
      </c>
      <c r="E18" s="4">
        <v>190</v>
      </c>
      <c r="F18" s="7">
        <v>16</v>
      </c>
      <c r="G18" s="7"/>
      <c r="H18" s="17"/>
    </row>
    <row r="19" spans="1:8" ht="15">
      <c r="A19" s="8" t="s">
        <v>51</v>
      </c>
      <c r="B19" s="10" t="s">
        <v>150</v>
      </c>
      <c r="C19" s="5">
        <v>230</v>
      </c>
      <c r="D19" s="6">
        <v>15</v>
      </c>
      <c r="E19" s="4">
        <v>215</v>
      </c>
      <c r="F19" s="7">
        <v>17</v>
      </c>
      <c r="G19" s="7"/>
      <c r="H19" s="17"/>
    </row>
    <row r="20" spans="1:8" ht="15">
      <c r="A20" s="8" t="s">
        <v>144</v>
      </c>
      <c r="B20" s="10" t="s">
        <v>40</v>
      </c>
      <c r="C20" s="5">
        <v>340</v>
      </c>
      <c r="D20" s="6">
        <v>0</v>
      </c>
      <c r="E20" s="4">
        <v>340</v>
      </c>
      <c r="F20" s="7"/>
      <c r="G20" s="7">
        <v>35</v>
      </c>
      <c r="H20" s="17"/>
    </row>
    <row r="21" spans="1:8" ht="15">
      <c r="A21" s="8">
        <v>41</v>
      </c>
      <c r="B21" s="10" t="s">
        <v>152</v>
      </c>
      <c r="C21" s="5">
        <v>230</v>
      </c>
      <c r="D21" s="6">
        <v>60</v>
      </c>
      <c r="E21" s="4">
        <v>170</v>
      </c>
      <c r="F21" s="7"/>
      <c r="G21" s="7">
        <v>25</v>
      </c>
      <c r="H21" s="17"/>
    </row>
    <row r="22" spans="1:8" ht="15">
      <c r="A22" s="8">
        <v>22</v>
      </c>
      <c r="B22" s="10" t="s">
        <v>6</v>
      </c>
      <c r="C22" s="5">
        <v>420</v>
      </c>
      <c r="D22" s="6">
        <v>45</v>
      </c>
      <c r="E22" s="4">
        <v>375</v>
      </c>
      <c r="F22" s="7">
        <v>24</v>
      </c>
      <c r="G22" s="7"/>
      <c r="H22" s="17"/>
    </row>
    <row r="23" spans="1:8" ht="15">
      <c r="A23" s="8" t="s">
        <v>22</v>
      </c>
      <c r="B23" s="10" t="s">
        <v>78</v>
      </c>
      <c r="C23" s="5">
        <v>460</v>
      </c>
      <c r="D23" s="6">
        <v>0</v>
      </c>
      <c r="E23" s="4">
        <v>460</v>
      </c>
      <c r="F23" s="7">
        <v>35</v>
      </c>
      <c r="G23" s="7"/>
      <c r="H23" s="17"/>
    </row>
    <row r="24" spans="1:8" ht="15">
      <c r="A24" s="8" t="s">
        <v>42</v>
      </c>
      <c r="B24" s="10" t="s">
        <v>139</v>
      </c>
      <c r="C24" s="5">
        <v>380</v>
      </c>
      <c r="D24" s="6">
        <v>0</v>
      </c>
      <c r="E24" s="4">
        <v>380</v>
      </c>
      <c r="F24" s="7">
        <v>28</v>
      </c>
      <c r="G24" s="7"/>
      <c r="H24" s="17"/>
    </row>
    <row r="25" spans="1:8" ht="15">
      <c r="A25" s="8">
        <v>29</v>
      </c>
      <c r="B25" s="10" t="s">
        <v>61</v>
      </c>
      <c r="C25" s="5">
        <v>370</v>
      </c>
      <c r="D25" s="6">
        <v>45</v>
      </c>
      <c r="E25" s="4">
        <v>325</v>
      </c>
      <c r="F25" s="7">
        <v>20</v>
      </c>
      <c r="G25" s="7"/>
      <c r="H25" s="17"/>
    </row>
    <row r="26" spans="1:8" ht="15">
      <c r="A26" s="8">
        <v>1</v>
      </c>
      <c r="B26" s="10" t="s">
        <v>46</v>
      </c>
      <c r="C26" s="5">
        <v>600</v>
      </c>
      <c r="D26" s="6">
        <v>0</v>
      </c>
      <c r="E26" s="4">
        <v>600</v>
      </c>
      <c r="F26" s="7">
        <v>50</v>
      </c>
      <c r="G26" s="7"/>
      <c r="H26" s="17"/>
    </row>
    <row r="27" spans="1:8" ht="15">
      <c r="A27" s="8">
        <v>8</v>
      </c>
      <c r="B27" s="10" t="s">
        <v>135</v>
      </c>
      <c r="C27" s="5">
        <v>450</v>
      </c>
      <c r="D27" s="6">
        <v>0</v>
      </c>
      <c r="E27" s="4">
        <v>450</v>
      </c>
      <c r="F27" s="7">
        <v>33</v>
      </c>
      <c r="G27" s="7"/>
      <c r="H27" s="17"/>
    </row>
    <row r="28" spans="1:8" ht="15">
      <c r="A28" s="8">
        <v>34</v>
      </c>
      <c r="B28" s="10" t="s">
        <v>67</v>
      </c>
      <c r="C28" s="5">
        <v>320</v>
      </c>
      <c r="D28" s="6">
        <v>60</v>
      </c>
      <c r="E28" s="4">
        <v>260</v>
      </c>
      <c r="F28" s="7"/>
      <c r="G28" s="7">
        <v>30</v>
      </c>
      <c r="H28" s="17"/>
    </row>
    <row r="29" spans="1:8" ht="15">
      <c r="A29" s="8">
        <v>33</v>
      </c>
      <c r="B29" s="10" t="s">
        <v>146</v>
      </c>
      <c r="C29" s="5">
        <v>310</v>
      </c>
      <c r="D29" s="6">
        <v>0</v>
      </c>
      <c r="E29" s="4">
        <v>310</v>
      </c>
      <c r="F29" s="7"/>
      <c r="G29" s="7">
        <v>31</v>
      </c>
      <c r="H29" s="17"/>
    </row>
    <row r="30" spans="1:8" ht="15">
      <c r="A30" s="8">
        <v>5</v>
      </c>
      <c r="B30" s="10" t="s">
        <v>86</v>
      </c>
      <c r="C30" s="5">
        <v>500</v>
      </c>
      <c r="D30" s="6">
        <v>15</v>
      </c>
      <c r="E30" s="4">
        <v>485</v>
      </c>
      <c r="F30" s="7">
        <v>36</v>
      </c>
      <c r="G30" s="7"/>
      <c r="H30" s="17"/>
    </row>
    <row r="31" spans="1:8" ht="15">
      <c r="A31" s="8" t="s">
        <v>71</v>
      </c>
      <c r="B31" s="10" t="s">
        <v>108</v>
      </c>
      <c r="C31" s="5">
        <v>520</v>
      </c>
      <c r="D31" s="6">
        <v>0</v>
      </c>
      <c r="E31" s="4">
        <v>520</v>
      </c>
      <c r="F31" s="7">
        <v>45</v>
      </c>
      <c r="G31" s="7"/>
      <c r="H31" s="17"/>
    </row>
    <row r="32" spans="1:8" ht="15">
      <c r="A32" s="8" t="s">
        <v>71</v>
      </c>
      <c r="B32" s="10" t="s">
        <v>39</v>
      </c>
      <c r="C32" s="5">
        <v>520</v>
      </c>
      <c r="D32" s="6">
        <v>0</v>
      </c>
      <c r="E32" s="4">
        <v>520</v>
      </c>
      <c r="F32" s="7">
        <v>45</v>
      </c>
      <c r="G32" s="7"/>
      <c r="H32" s="17"/>
    </row>
    <row r="33" spans="1:8" ht="15">
      <c r="A33" s="8" t="s">
        <v>129</v>
      </c>
      <c r="B33" s="10" t="s">
        <v>62</v>
      </c>
      <c r="C33" s="5">
        <v>480</v>
      </c>
      <c r="D33" s="6">
        <v>75</v>
      </c>
      <c r="E33" s="4">
        <v>405</v>
      </c>
      <c r="F33" s="7">
        <v>31</v>
      </c>
      <c r="G33" s="7"/>
      <c r="H33" s="17"/>
    </row>
    <row r="34" spans="1:8" ht="15">
      <c r="A34" s="8">
        <v>16</v>
      </c>
      <c r="B34" s="10" t="s">
        <v>57</v>
      </c>
      <c r="C34" s="5">
        <v>400</v>
      </c>
      <c r="D34" s="6">
        <v>0</v>
      </c>
      <c r="E34" s="4">
        <v>400</v>
      </c>
      <c r="F34" s="7">
        <v>29</v>
      </c>
      <c r="G34" s="7"/>
      <c r="H34" s="17"/>
    </row>
    <row r="35" spans="1:8" ht="15">
      <c r="A35" s="8">
        <v>36</v>
      </c>
      <c r="B35" s="10" t="s">
        <v>69</v>
      </c>
      <c r="C35" s="5">
        <v>220</v>
      </c>
      <c r="D35" s="6">
        <v>0</v>
      </c>
      <c r="E35" s="4">
        <v>220</v>
      </c>
      <c r="F35" s="7"/>
      <c r="G35" s="7">
        <v>28</v>
      </c>
      <c r="H35" s="17"/>
    </row>
    <row r="36" spans="1:8" ht="15">
      <c r="A36" s="8" t="s">
        <v>42</v>
      </c>
      <c r="B36" s="10" t="s">
        <v>54</v>
      </c>
      <c r="C36" s="5">
        <v>380</v>
      </c>
      <c r="D36" s="6">
        <v>0</v>
      </c>
      <c r="E36" s="4">
        <v>380</v>
      </c>
      <c r="F36" s="7"/>
      <c r="G36" s="7">
        <v>36</v>
      </c>
      <c r="H36" s="17"/>
    </row>
    <row r="37" spans="1:8" ht="15">
      <c r="A37" s="8" t="s">
        <v>42</v>
      </c>
      <c r="B37" s="10" t="s">
        <v>141</v>
      </c>
      <c r="C37" s="5">
        <v>410</v>
      </c>
      <c r="D37" s="6">
        <v>30</v>
      </c>
      <c r="E37" s="4">
        <v>380</v>
      </c>
      <c r="F37" s="7">
        <v>28</v>
      </c>
      <c r="G37" s="7"/>
      <c r="H37" s="17"/>
    </row>
    <row r="38" spans="1:8" ht="15">
      <c r="A38" s="8">
        <v>10</v>
      </c>
      <c r="B38" s="10" t="s">
        <v>136</v>
      </c>
      <c r="C38" s="5">
        <v>440</v>
      </c>
      <c r="D38" s="6">
        <v>15</v>
      </c>
      <c r="E38" s="4">
        <v>425</v>
      </c>
      <c r="F38" s="7"/>
      <c r="G38" s="7">
        <v>45</v>
      </c>
      <c r="H38" s="17"/>
    </row>
    <row r="39" spans="1:8" ht="15">
      <c r="A39" s="8" t="s">
        <v>51</v>
      </c>
      <c r="B39" s="10" t="s">
        <v>148</v>
      </c>
      <c r="C39" s="5">
        <v>230</v>
      </c>
      <c r="D39" s="6">
        <v>15</v>
      </c>
      <c r="E39" s="4">
        <v>215</v>
      </c>
      <c r="F39" s="7"/>
      <c r="G39" s="7">
        <v>27</v>
      </c>
      <c r="H39" s="17"/>
    </row>
    <row r="40" spans="1:8" ht="15">
      <c r="A40" s="8" t="s">
        <v>144</v>
      </c>
      <c r="B40" s="10" t="s">
        <v>4</v>
      </c>
      <c r="C40" s="5">
        <v>340</v>
      </c>
      <c r="D40" s="6">
        <v>0</v>
      </c>
      <c r="E40" s="4">
        <v>340</v>
      </c>
      <c r="F40" s="7"/>
      <c r="G40" s="7">
        <v>35</v>
      </c>
      <c r="H40" s="17"/>
    </row>
    <row r="41" spans="1:8" ht="15">
      <c r="A41" s="4" t="s">
        <v>77</v>
      </c>
      <c r="B41" s="10" t="s">
        <v>0</v>
      </c>
      <c r="C41" s="5"/>
      <c r="D41" s="6"/>
      <c r="E41" s="4"/>
      <c r="F41" s="7">
        <v>50</v>
      </c>
      <c r="G41" s="7"/>
      <c r="H41" s="17"/>
    </row>
    <row r="42" spans="1:8" ht="15">
      <c r="A42" s="8" t="s">
        <v>29</v>
      </c>
      <c r="B42" s="10" t="s">
        <v>28</v>
      </c>
      <c r="C42" s="5">
        <v>370</v>
      </c>
      <c r="D42" s="6">
        <v>0</v>
      </c>
      <c r="E42" s="4">
        <v>370</v>
      </c>
      <c r="F42" s="7">
        <v>23</v>
      </c>
      <c r="G42" s="7"/>
      <c r="H42" s="17"/>
    </row>
    <row r="43" spans="1:8" ht="15">
      <c r="A43" s="8">
        <v>32</v>
      </c>
      <c r="B43" s="10" t="s">
        <v>3</v>
      </c>
      <c r="C43" s="5">
        <v>360</v>
      </c>
      <c r="D43" s="6">
        <v>45</v>
      </c>
      <c r="E43" s="4">
        <v>315</v>
      </c>
      <c r="F43" s="7">
        <v>18</v>
      </c>
      <c r="G43" s="7"/>
      <c r="H43" s="17"/>
    </row>
    <row r="44" spans="1:8" ht="15">
      <c r="A44" s="8">
        <v>28</v>
      </c>
      <c r="B44" s="10" t="s">
        <v>103</v>
      </c>
      <c r="C44" s="5">
        <v>330</v>
      </c>
      <c r="D44" s="6">
        <v>0</v>
      </c>
      <c r="E44" s="4">
        <v>330</v>
      </c>
      <c r="F44" s="7"/>
      <c r="G44" s="7">
        <v>33</v>
      </c>
      <c r="H44" s="17"/>
    </row>
    <row r="45" spans="1:8" ht="15">
      <c r="A45" s="8" t="s">
        <v>29</v>
      </c>
      <c r="B45" s="10" t="s">
        <v>142</v>
      </c>
      <c r="C45" s="5">
        <v>370</v>
      </c>
      <c r="D45" s="6">
        <v>0</v>
      </c>
      <c r="E45" s="4">
        <v>370</v>
      </c>
      <c r="F45" s="7">
        <v>23</v>
      </c>
      <c r="G45" s="7"/>
      <c r="H45" s="17"/>
    </row>
    <row r="46" spans="1:8" ht="15">
      <c r="A46" s="4" t="s">
        <v>77</v>
      </c>
      <c r="B46" s="10" t="s">
        <v>153</v>
      </c>
      <c r="C46" s="5"/>
      <c r="D46" s="6"/>
      <c r="E46" s="4"/>
      <c r="F46" s="7"/>
      <c r="G46" s="7">
        <v>50</v>
      </c>
      <c r="H46" s="17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0">
      <selection activeCell="F34" sqref="F34"/>
    </sheetView>
  </sheetViews>
  <sheetFormatPr defaultColWidth="9.140625" defaultRowHeight="12.75"/>
  <cols>
    <col min="1" max="1" width="6.57421875" style="3" customWidth="1"/>
    <col min="2" max="2" width="30.00390625" style="9" customWidth="1"/>
    <col min="3" max="3" width="8.421875" style="2" customWidth="1"/>
    <col min="4" max="4" width="13.140625" style="2" bestFit="1" customWidth="1"/>
    <col min="5" max="5" width="11.7109375" style="3" bestFit="1" customWidth="1"/>
    <col min="6" max="6" width="11.140625" style="3" customWidth="1"/>
    <col min="7" max="7" width="11.7109375" style="3" bestFit="1" customWidth="1"/>
    <col min="8" max="16384" width="9.140625" style="1" customWidth="1"/>
  </cols>
  <sheetData>
    <row r="1" ht="15.75" thickBot="1">
      <c r="E1" s="3" t="s">
        <v>12</v>
      </c>
    </row>
    <row r="2" spans="1:7" s="2" customFormat="1" ht="12.75" customHeight="1">
      <c r="A2" s="19" t="s">
        <v>14</v>
      </c>
      <c r="B2" s="21" t="s">
        <v>20</v>
      </c>
      <c r="C2" s="23" t="s">
        <v>21</v>
      </c>
      <c r="D2" s="25" t="s">
        <v>8</v>
      </c>
      <c r="E2" s="19" t="s">
        <v>9</v>
      </c>
      <c r="F2" s="19" t="s">
        <v>17</v>
      </c>
      <c r="G2" s="19" t="s">
        <v>18</v>
      </c>
    </row>
    <row r="3" spans="1:7" s="2" customFormat="1" ht="14.25" thickBot="1">
      <c r="A3" s="20" t="s">
        <v>11</v>
      </c>
      <c r="B3" s="22"/>
      <c r="C3" s="24"/>
      <c r="D3" s="26"/>
      <c r="E3" s="20"/>
      <c r="F3" s="20" t="s">
        <v>15</v>
      </c>
      <c r="G3" s="20" t="s">
        <v>16</v>
      </c>
    </row>
    <row r="4" spans="1:8" ht="15">
      <c r="A4" s="8">
        <v>32</v>
      </c>
      <c r="B4" s="10" t="s">
        <v>174</v>
      </c>
      <c r="C4" s="5">
        <v>140</v>
      </c>
      <c r="D4" s="6">
        <v>0</v>
      </c>
      <c r="E4" s="4">
        <v>140</v>
      </c>
      <c r="F4" s="7">
        <v>17</v>
      </c>
      <c r="G4" s="7"/>
      <c r="H4" s="17"/>
    </row>
    <row r="5" spans="1:8" ht="15">
      <c r="A5" s="8">
        <v>21</v>
      </c>
      <c r="B5" s="10" t="s">
        <v>169</v>
      </c>
      <c r="C5" s="5">
        <v>320</v>
      </c>
      <c r="D5" s="6">
        <v>60</v>
      </c>
      <c r="E5" s="4">
        <v>260</v>
      </c>
      <c r="F5" s="7">
        <v>24</v>
      </c>
      <c r="G5" s="7"/>
      <c r="H5" s="17"/>
    </row>
    <row r="6" spans="1:8" ht="15">
      <c r="A6" s="8">
        <v>2</v>
      </c>
      <c r="B6" s="10" t="s">
        <v>13</v>
      </c>
      <c r="C6" s="5">
        <v>510</v>
      </c>
      <c r="D6" s="6">
        <v>10</v>
      </c>
      <c r="E6" s="4">
        <v>500</v>
      </c>
      <c r="F6" s="7">
        <v>45</v>
      </c>
      <c r="G6" s="7"/>
      <c r="H6" s="17"/>
    </row>
    <row r="7" spans="1:8" ht="15">
      <c r="A7" s="8" t="s">
        <v>165</v>
      </c>
      <c r="B7" s="10" t="s">
        <v>88</v>
      </c>
      <c r="C7" s="5">
        <v>370</v>
      </c>
      <c r="D7" s="6">
        <v>0</v>
      </c>
      <c r="E7" s="4">
        <v>370</v>
      </c>
      <c r="F7" s="7"/>
      <c r="G7" s="7">
        <v>50</v>
      </c>
      <c r="H7" s="17"/>
    </row>
    <row r="8" spans="1:8" ht="15">
      <c r="A8" s="8">
        <v>27</v>
      </c>
      <c r="B8" s="10" t="s">
        <v>118</v>
      </c>
      <c r="C8" s="5">
        <v>230</v>
      </c>
      <c r="D8" s="6">
        <v>0</v>
      </c>
      <c r="E8" s="4">
        <v>230</v>
      </c>
      <c r="F8" s="7"/>
      <c r="G8" s="7">
        <v>35</v>
      </c>
      <c r="H8" s="17"/>
    </row>
    <row r="9" spans="1:8" ht="15">
      <c r="A9" s="8" t="s">
        <v>164</v>
      </c>
      <c r="B9" s="10" t="s">
        <v>116</v>
      </c>
      <c r="C9" s="5">
        <v>390</v>
      </c>
      <c r="D9" s="6">
        <v>0</v>
      </c>
      <c r="E9" s="4">
        <v>390</v>
      </c>
      <c r="F9" s="7">
        <v>33</v>
      </c>
      <c r="G9" s="7"/>
      <c r="H9" s="17"/>
    </row>
    <row r="10" spans="1:8" ht="15">
      <c r="A10" s="8">
        <v>16</v>
      </c>
      <c r="B10" s="10" t="s">
        <v>109</v>
      </c>
      <c r="C10" s="5">
        <v>380</v>
      </c>
      <c r="D10" s="6">
        <v>60</v>
      </c>
      <c r="E10" s="4">
        <v>320</v>
      </c>
      <c r="F10" s="7">
        <v>27</v>
      </c>
      <c r="G10" s="7"/>
      <c r="H10" s="17"/>
    </row>
    <row r="11" spans="1:8" ht="15">
      <c r="A11" s="8" t="s">
        <v>171</v>
      </c>
      <c r="B11" s="10" t="s">
        <v>126</v>
      </c>
      <c r="C11" s="5">
        <v>240</v>
      </c>
      <c r="D11" s="6">
        <v>0</v>
      </c>
      <c r="E11" s="4">
        <v>240</v>
      </c>
      <c r="F11" s="7">
        <v>21</v>
      </c>
      <c r="G11" s="7"/>
      <c r="H11" s="17"/>
    </row>
    <row r="12" spans="1:8" ht="15">
      <c r="A12" s="8" t="s">
        <v>164</v>
      </c>
      <c r="B12" s="10" t="s">
        <v>7</v>
      </c>
      <c r="C12" s="5">
        <v>420</v>
      </c>
      <c r="D12" s="6">
        <v>30</v>
      </c>
      <c r="E12" s="4">
        <v>390</v>
      </c>
      <c r="F12" s="7">
        <v>33</v>
      </c>
      <c r="G12" s="7"/>
      <c r="H12" s="17"/>
    </row>
    <row r="13" spans="1:8" ht="15">
      <c r="A13" s="4" t="s">
        <v>161</v>
      </c>
      <c r="B13" s="10" t="s">
        <v>177</v>
      </c>
      <c r="C13" s="5">
        <v>600</v>
      </c>
      <c r="D13" s="6">
        <v>100</v>
      </c>
      <c r="E13" s="4">
        <v>500</v>
      </c>
      <c r="F13" s="7"/>
      <c r="G13" s="7"/>
      <c r="H13" s="17"/>
    </row>
    <row r="14" spans="1:8" ht="15">
      <c r="A14" s="4" t="s">
        <v>77</v>
      </c>
      <c r="B14" s="10" t="s">
        <v>41</v>
      </c>
      <c r="C14" s="5"/>
      <c r="D14" s="6"/>
      <c r="E14" s="4"/>
      <c r="F14" s="7">
        <v>50</v>
      </c>
      <c r="G14" s="7"/>
      <c r="H14" s="17"/>
    </row>
    <row r="15" spans="1:8" ht="15">
      <c r="A15" s="8" t="s">
        <v>81</v>
      </c>
      <c r="B15" s="10" t="s">
        <v>140</v>
      </c>
      <c r="C15" s="5">
        <v>270</v>
      </c>
      <c r="D15" s="6">
        <v>20</v>
      </c>
      <c r="E15" s="4">
        <v>250</v>
      </c>
      <c r="F15" s="7">
        <v>23</v>
      </c>
      <c r="G15" s="7"/>
      <c r="H15" s="17"/>
    </row>
    <row r="16" spans="1:8" ht="15">
      <c r="A16" s="4" t="s">
        <v>77</v>
      </c>
      <c r="B16" s="10" t="s">
        <v>132</v>
      </c>
      <c r="C16" s="5"/>
      <c r="D16" s="6"/>
      <c r="E16" s="4"/>
      <c r="F16" s="7"/>
      <c r="G16" s="7">
        <v>50</v>
      </c>
      <c r="H16" s="17"/>
    </row>
    <row r="17" spans="1:8" ht="15">
      <c r="A17" s="8" t="s">
        <v>80</v>
      </c>
      <c r="B17" s="10" t="s">
        <v>143</v>
      </c>
      <c r="C17" s="5">
        <v>410</v>
      </c>
      <c r="D17" s="6">
        <v>30</v>
      </c>
      <c r="E17" s="4">
        <v>380</v>
      </c>
      <c r="F17" s="7">
        <v>31</v>
      </c>
      <c r="G17" s="7"/>
      <c r="H17" s="17"/>
    </row>
    <row r="18" spans="1:8" ht="15">
      <c r="A18" s="8">
        <v>14</v>
      </c>
      <c r="B18" s="10" t="s">
        <v>166</v>
      </c>
      <c r="C18" s="5">
        <v>350</v>
      </c>
      <c r="D18" s="6">
        <v>10</v>
      </c>
      <c r="E18" s="4">
        <v>340</v>
      </c>
      <c r="F18" s="7"/>
      <c r="G18" s="7">
        <v>45</v>
      </c>
      <c r="H18" s="17"/>
    </row>
    <row r="19" spans="1:8" ht="15">
      <c r="A19" s="8" t="s">
        <v>165</v>
      </c>
      <c r="B19" s="10" t="s">
        <v>24</v>
      </c>
      <c r="C19" s="5">
        <v>370</v>
      </c>
      <c r="D19" s="6">
        <v>0</v>
      </c>
      <c r="E19" s="4">
        <v>370</v>
      </c>
      <c r="F19" s="7">
        <v>29</v>
      </c>
      <c r="G19" s="7"/>
      <c r="H19" s="17"/>
    </row>
    <row r="20" spans="1:8" ht="15">
      <c r="A20" s="8">
        <v>33</v>
      </c>
      <c r="B20" s="10" t="s">
        <v>27</v>
      </c>
      <c r="C20" s="5">
        <v>190</v>
      </c>
      <c r="D20" s="6">
        <v>70</v>
      </c>
      <c r="E20" s="4">
        <v>120</v>
      </c>
      <c r="F20" s="7">
        <v>16</v>
      </c>
      <c r="G20" s="7"/>
      <c r="H20" s="17"/>
    </row>
    <row r="21" spans="1:8" ht="15">
      <c r="A21" s="8">
        <v>17</v>
      </c>
      <c r="B21" s="10" t="s">
        <v>66</v>
      </c>
      <c r="C21" s="5">
        <v>350</v>
      </c>
      <c r="D21" s="6">
        <v>40</v>
      </c>
      <c r="E21" s="4">
        <v>310</v>
      </c>
      <c r="F21" s="7"/>
      <c r="G21" s="7">
        <v>41</v>
      </c>
      <c r="H21" s="17"/>
    </row>
    <row r="22" spans="1:8" ht="15">
      <c r="A22" s="8">
        <v>36</v>
      </c>
      <c r="B22" s="10" t="s">
        <v>176</v>
      </c>
      <c r="C22" s="5">
        <v>70</v>
      </c>
      <c r="D22" s="6">
        <v>190</v>
      </c>
      <c r="E22" s="4">
        <v>-120</v>
      </c>
      <c r="F22" s="7">
        <v>13</v>
      </c>
      <c r="G22" s="7"/>
      <c r="H22" s="17"/>
    </row>
    <row r="23" spans="1:8" ht="15">
      <c r="A23" s="8">
        <v>34</v>
      </c>
      <c r="B23" s="10" t="s">
        <v>175</v>
      </c>
      <c r="C23" s="5">
        <v>220</v>
      </c>
      <c r="D23" s="6">
        <v>110</v>
      </c>
      <c r="E23" s="4">
        <v>110</v>
      </c>
      <c r="F23" s="7">
        <v>15</v>
      </c>
      <c r="G23" s="7"/>
      <c r="H23" s="17"/>
    </row>
    <row r="24" spans="1:8" ht="15">
      <c r="A24" s="8">
        <v>15</v>
      </c>
      <c r="B24" s="10" t="s">
        <v>167</v>
      </c>
      <c r="C24" s="5">
        <v>340</v>
      </c>
      <c r="D24" s="6">
        <v>10</v>
      </c>
      <c r="E24" s="4">
        <v>330</v>
      </c>
      <c r="F24" s="7">
        <v>28</v>
      </c>
      <c r="G24" s="7"/>
      <c r="H24" s="17"/>
    </row>
    <row r="25" spans="1:8" ht="15">
      <c r="A25" s="8">
        <v>29</v>
      </c>
      <c r="B25" s="10" t="s">
        <v>172</v>
      </c>
      <c r="C25" s="5">
        <v>230</v>
      </c>
      <c r="D25" s="6">
        <v>40</v>
      </c>
      <c r="E25" s="4">
        <v>190</v>
      </c>
      <c r="F25" s="7"/>
      <c r="G25" s="7">
        <v>33</v>
      </c>
      <c r="H25" s="17"/>
    </row>
    <row r="26" spans="1:8" ht="15">
      <c r="A26" s="8" t="s">
        <v>162</v>
      </c>
      <c r="B26" s="10" t="s">
        <v>2</v>
      </c>
      <c r="C26" s="5">
        <v>440</v>
      </c>
      <c r="D26" s="6">
        <v>0</v>
      </c>
      <c r="E26" s="4">
        <v>440</v>
      </c>
      <c r="F26" s="7">
        <v>41</v>
      </c>
      <c r="G26" s="7"/>
      <c r="H26" s="17"/>
    </row>
    <row r="27" spans="1:8" ht="15">
      <c r="A27" s="8">
        <v>30</v>
      </c>
      <c r="B27" s="10" t="s">
        <v>115</v>
      </c>
      <c r="C27" s="5">
        <v>360</v>
      </c>
      <c r="D27" s="6">
        <v>180</v>
      </c>
      <c r="E27" s="4">
        <v>180</v>
      </c>
      <c r="F27" s="7">
        <v>19</v>
      </c>
      <c r="G27" s="7"/>
      <c r="H27" s="17"/>
    </row>
    <row r="28" spans="1:8" ht="15">
      <c r="A28" s="8" t="s">
        <v>22</v>
      </c>
      <c r="B28" s="10" t="s">
        <v>78</v>
      </c>
      <c r="C28" s="5">
        <v>430</v>
      </c>
      <c r="D28" s="6">
        <v>0</v>
      </c>
      <c r="E28" s="4">
        <v>430</v>
      </c>
      <c r="F28" s="7">
        <v>35</v>
      </c>
      <c r="G28" s="7"/>
      <c r="H28" s="17"/>
    </row>
    <row r="29" spans="1:8" ht="15">
      <c r="A29" s="8" t="s">
        <v>22</v>
      </c>
      <c r="B29" s="10" t="s">
        <v>163</v>
      </c>
      <c r="C29" s="5">
        <v>430</v>
      </c>
      <c r="D29" s="6">
        <v>0</v>
      </c>
      <c r="E29" s="4">
        <v>430</v>
      </c>
      <c r="F29" s="7">
        <v>35</v>
      </c>
      <c r="G29" s="7"/>
      <c r="H29" s="17"/>
    </row>
    <row r="30" spans="1:8" ht="15">
      <c r="A30" s="8">
        <v>1</v>
      </c>
      <c r="B30" s="10" t="s">
        <v>46</v>
      </c>
      <c r="C30" s="5">
        <v>560</v>
      </c>
      <c r="D30" s="6">
        <v>40</v>
      </c>
      <c r="E30" s="4">
        <v>520</v>
      </c>
      <c r="F30" s="7">
        <v>50</v>
      </c>
      <c r="G30" s="7"/>
      <c r="H30" s="17"/>
    </row>
    <row r="31" spans="1:8" ht="15">
      <c r="A31" s="8" t="s">
        <v>80</v>
      </c>
      <c r="B31" s="10" t="s">
        <v>135</v>
      </c>
      <c r="C31" s="5">
        <v>390</v>
      </c>
      <c r="D31" s="6">
        <v>10</v>
      </c>
      <c r="E31" s="4">
        <v>380</v>
      </c>
      <c r="F31" s="7">
        <v>31</v>
      </c>
      <c r="G31" s="7"/>
      <c r="H31" s="17"/>
    </row>
    <row r="32" spans="1:8" ht="15">
      <c r="A32" s="8" t="s">
        <v>81</v>
      </c>
      <c r="B32" s="10" t="s">
        <v>67</v>
      </c>
      <c r="C32" s="5">
        <v>290</v>
      </c>
      <c r="D32" s="6">
        <v>40</v>
      </c>
      <c r="E32" s="4">
        <v>250</v>
      </c>
      <c r="F32" s="7"/>
      <c r="G32" s="7">
        <v>36</v>
      </c>
      <c r="H32" s="17"/>
    </row>
    <row r="33" spans="1:8" ht="15">
      <c r="A33" s="8" t="s">
        <v>168</v>
      </c>
      <c r="B33" s="10" t="s">
        <v>108</v>
      </c>
      <c r="C33" s="5">
        <v>300</v>
      </c>
      <c r="D33" s="6">
        <v>10</v>
      </c>
      <c r="E33" s="4">
        <v>290</v>
      </c>
      <c r="F33" s="7">
        <v>26</v>
      </c>
      <c r="G33" s="7"/>
      <c r="H33" s="17"/>
    </row>
    <row r="34" spans="1:8" ht="15">
      <c r="A34" s="8">
        <v>35</v>
      </c>
      <c r="B34" s="10" t="s">
        <v>100</v>
      </c>
      <c r="C34" s="5">
        <v>120</v>
      </c>
      <c r="D34" s="6">
        <v>40</v>
      </c>
      <c r="E34" s="4">
        <v>80</v>
      </c>
      <c r="F34" s="7">
        <v>14</v>
      </c>
      <c r="G34" s="7"/>
      <c r="H34" s="17"/>
    </row>
    <row r="35" spans="1:8" ht="15">
      <c r="A35" s="8" t="s">
        <v>162</v>
      </c>
      <c r="B35" s="10" t="s">
        <v>39</v>
      </c>
      <c r="C35" s="5">
        <v>440</v>
      </c>
      <c r="D35" s="6">
        <v>0</v>
      </c>
      <c r="E35" s="4">
        <v>440</v>
      </c>
      <c r="F35" s="7">
        <v>41</v>
      </c>
      <c r="G35" s="7"/>
      <c r="H35" s="17"/>
    </row>
    <row r="36" spans="1:8" ht="15">
      <c r="A36" s="8">
        <v>20</v>
      </c>
      <c r="B36" s="10" t="s">
        <v>57</v>
      </c>
      <c r="C36" s="5">
        <v>310</v>
      </c>
      <c r="D36" s="6">
        <v>40</v>
      </c>
      <c r="E36" s="4">
        <v>270</v>
      </c>
      <c r="F36" s="7">
        <v>25</v>
      </c>
      <c r="G36" s="7"/>
      <c r="H36" s="17"/>
    </row>
    <row r="37" spans="1:8" ht="15">
      <c r="A37" s="8">
        <v>31</v>
      </c>
      <c r="B37" s="10" t="s">
        <v>173</v>
      </c>
      <c r="C37" s="5">
        <v>150</v>
      </c>
      <c r="D37" s="6">
        <v>0</v>
      </c>
      <c r="E37" s="4">
        <v>150</v>
      </c>
      <c r="F37" s="7">
        <v>18</v>
      </c>
      <c r="G37" s="7">
        <v>32</v>
      </c>
      <c r="H37" s="17"/>
    </row>
    <row r="38" spans="1:8" ht="15">
      <c r="A38" s="4" t="s">
        <v>77</v>
      </c>
      <c r="B38" s="10" t="s">
        <v>44</v>
      </c>
      <c r="C38" s="5"/>
      <c r="D38" s="6"/>
      <c r="E38" s="4"/>
      <c r="F38" s="7">
        <v>50</v>
      </c>
      <c r="G38" s="7"/>
      <c r="H38" s="17"/>
    </row>
    <row r="39" spans="1:8" ht="15">
      <c r="A39" s="8" t="s">
        <v>168</v>
      </c>
      <c r="B39" s="10" t="s">
        <v>4</v>
      </c>
      <c r="C39" s="5">
        <v>290</v>
      </c>
      <c r="D39" s="6">
        <v>0</v>
      </c>
      <c r="E39" s="4">
        <v>290</v>
      </c>
      <c r="F39" s="7"/>
      <c r="G39" s="7">
        <v>38</v>
      </c>
      <c r="H39" s="17"/>
    </row>
    <row r="40" spans="1:8" ht="15">
      <c r="A40" s="8" t="s">
        <v>81</v>
      </c>
      <c r="B40" s="10" t="s">
        <v>170</v>
      </c>
      <c r="C40" s="5">
        <v>300</v>
      </c>
      <c r="D40" s="6">
        <v>50</v>
      </c>
      <c r="E40" s="4">
        <v>250</v>
      </c>
      <c r="F40" s="7">
        <v>23</v>
      </c>
      <c r="G40" s="7"/>
      <c r="H40" s="17"/>
    </row>
    <row r="41" spans="1:8" ht="15">
      <c r="A41" s="8" t="s">
        <v>162</v>
      </c>
      <c r="B41" s="10" t="s">
        <v>0</v>
      </c>
      <c r="C41" s="5">
        <v>460</v>
      </c>
      <c r="D41" s="6">
        <v>20</v>
      </c>
      <c r="E41" s="4">
        <v>440</v>
      </c>
      <c r="F41" s="7">
        <v>41</v>
      </c>
      <c r="G41" s="7"/>
      <c r="H41" s="17"/>
    </row>
    <row r="42" spans="1:8" ht="15">
      <c r="A42" s="8" t="s">
        <v>171</v>
      </c>
      <c r="B42" s="10" t="s">
        <v>3</v>
      </c>
      <c r="C42" s="5">
        <v>250</v>
      </c>
      <c r="D42" s="6">
        <v>10</v>
      </c>
      <c r="E42" s="4">
        <v>240</v>
      </c>
      <c r="F42" s="7">
        <v>21</v>
      </c>
      <c r="G42" s="7"/>
      <c r="H42" s="17"/>
    </row>
    <row r="43" spans="1:8" ht="15">
      <c r="A43" s="8">
        <v>28</v>
      </c>
      <c r="B43" s="10" t="s">
        <v>103</v>
      </c>
      <c r="C43" s="5">
        <v>310</v>
      </c>
      <c r="D43" s="6">
        <v>90</v>
      </c>
      <c r="E43" s="4">
        <v>220</v>
      </c>
      <c r="F43" s="7"/>
      <c r="G43" s="7">
        <v>34</v>
      </c>
      <c r="H43" s="17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King</dc:creator>
  <cp:keywords/>
  <dc:description/>
  <cp:lastModifiedBy>Paul Nixon</cp:lastModifiedBy>
  <cp:lastPrinted>2007-03-14T10:16:17Z</cp:lastPrinted>
  <dcterms:created xsi:type="dcterms:W3CDTF">2006-09-11T15:42:32Z</dcterms:created>
  <dcterms:modified xsi:type="dcterms:W3CDTF">2008-01-10T23:00:26Z</dcterms:modified>
  <cp:category/>
  <cp:version/>
  <cp:contentType/>
  <cp:contentStatus/>
</cp:coreProperties>
</file>