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tabRatio="599" activeTab="0"/>
  </bookViews>
  <sheets>
    <sheet name="M display" sheetId="1" r:id="rId1"/>
    <sheet name="W display" sheetId="2" r:id="rId2"/>
    <sheet name="M calcs" sheetId="3" r:id="rId3"/>
    <sheet name="W calcs" sheetId="4" r:id="rId4"/>
    <sheet name="Feb09" sheetId="5" r:id="rId5"/>
    <sheet name="Jan09" sheetId="6" r:id="rId6"/>
    <sheet name="Dec08" sheetId="7" r:id="rId7"/>
    <sheet name="Nov08" sheetId="8" r:id="rId8"/>
    <sheet name="Oct08" sheetId="9" r:id="rId9"/>
    <sheet name="Sep08" sheetId="10" r:id="rId10"/>
  </sheets>
  <definedNames>
    <definedName name="apr">#REF!</definedName>
    <definedName name="apr08">#REF!</definedName>
    <definedName name="dec">#REF!</definedName>
    <definedName name="dec07">#REF!</definedName>
    <definedName name="dec08">'Dec08'!$B$4:$G$44</definedName>
    <definedName name="feb">#REF!</definedName>
    <definedName name="feb08">#REF!</definedName>
    <definedName name="feb09">'Feb09'!$B$4:$G$44</definedName>
    <definedName name="jan">#REF!</definedName>
    <definedName name="jan08">#REF!</definedName>
    <definedName name="jan09" localSheetId="4">'Feb09'!$B$4:$G$69</definedName>
    <definedName name="jan09">'Jan09'!$B$4:$G$66</definedName>
    <definedName name="mar">#REF!</definedName>
    <definedName name="mar08">#REF!</definedName>
    <definedName name="nov">#REF!</definedName>
    <definedName name="nov07">#REF!</definedName>
    <definedName name="nov08" localSheetId="6">'Dec08'!$B$4:$G$44</definedName>
    <definedName name="nov08">'Nov08'!$B$4:$G$47</definedName>
    <definedName name="oct">#REF!</definedName>
    <definedName name="oct07">#REF!</definedName>
    <definedName name="oct08">'Oct08'!$B$4:$G$58</definedName>
    <definedName name="sep">#REF!</definedName>
    <definedName name="sep07">#REF!</definedName>
    <definedName name="sep08">'Sep08'!$B$4:$G$55</definedName>
  </definedNames>
  <calcPr fullCalcOnLoad="1"/>
</workbook>
</file>

<file path=xl/sharedStrings.xml><?xml version="1.0" encoding="utf-8"?>
<sst xmlns="http://schemas.openxmlformats.org/spreadsheetml/2006/main" count="855" uniqueCount="218">
  <si>
    <t>Steve Allen</t>
  </si>
  <si>
    <t>Brooner</t>
  </si>
  <si>
    <t>Matthias Mahr</t>
  </si>
  <si>
    <t>Steve Rowland</t>
  </si>
  <si>
    <t>Sonia Rowland</t>
  </si>
  <si>
    <t>Don McKerrow</t>
  </si>
  <si>
    <t>Time Penalty</t>
  </si>
  <si>
    <t>Grand Total</t>
  </si>
  <si>
    <t>Rank</t>
  </si>
  <si>
    <t>Pos.</t>
  </si>
  <si>
    <t>Mens</t>
  </si>
  <si>
    <t>Womens</t>
  </si>
  <si>
    <t>Points Mens</t>
  </si>
  <si>
    <t>Points Womens</t>
  </si>
  <si>
    <t>Abi Weeds</t>
  </si>
  <si>
    <t>Name</t>
  </si>
  <si>
    <t>Score</t>
  </si>
  <si>
    <t>Ian Ditchfield</t>
  </si>
  <si>
    <t>Pete Huzan</t>
  </si>
  <si>
    <t>Steve Brockbank</t>
  </si>
  <si>
    <t>Sep</t>
  </si>
  <si>
    <t>Oct</t>
  </si>
  <si>
    <t>Nov</t>
  </si>
  <si>
    <t>Best 4</t>
  </si>
  <si>
    <t>Dec</t>
  </si>
  <si>
    <t>Jan</t>
  </si>
  <si>
    <t>Feb</t>
  </si>
  <si>
    <t>Mar</t>
  </si>
  <si>
    <t>Apr</t>
  </si>
  <si>
    <t>Kate McKerrow</t>
  </si>
  <si>
    <t>Ed Catmur</t>
  </si>
  <si>
    <t>Richard Catmur</t>
  </si>
  <si>
    <t>Nick Barrable</t>
  </si>
  <si>
    <t>Sarah-Jane Gaffney</t>
  </si>
  <si>
    <t>Nev Myers</t>
  </si>
  <si>
    <t>Charles Bromley Gardner</t>
  </si>
  <si>
    <t>Jayne Sales</t>
  </si>
  <si>
    <t>Rachel Babbs</t>
  </si>
  <si>
    <t>this summary</t>
  </si>
  <si>
    <t>raw results</t>
  </si>
  <si>
    <t>CHECKS</t>
  </si>
  <si>
    <t>org</t>
  </si>
  <si>
    <t>Mike Garvin</t>
  </si>
  <si>
    <t>=22</t>
  </si>
  <si>
    <t>Vince Roper</t>
  </si>
  <si>
    <t>Anja Stratford</t>
  </si>
  <si>
    <t>Chris Pollard</t>
  </si>
  <si>
    <t>Chris Glew</t>
  </si>
  <si>
    <t>difference</t>
  </si>
  <si>
    <t>David Rosen</t>
  </si>
  <si>
    <t>Events</t>
  </si>
  <si>
    <t>Andy Robinson</t>
  </si>
  <si>
    <t>Ed Stott</t>
  </si>
  <si>
    <t>Sebastian Woof</t>
  </si>
  <si>
    <t>Glen Slade</t>
  </si>
  <si>
    <t>Ursula Oxburgh</t>
  </si>
  <si>
    <t>Hilary Dyer</t>
  </si>
  <si>
    <t>Andy Elliott</t>
  </si>
  <si>
    <t>Stephen Malkin</t>
  </si>
  <si>
    <t>=28</t>
  </si>
  <si>
    <t>Neill Wates</t>
  </si>
  <si>
    <t>=13</t>
  </si>
  <si>
    <t>Bryony Brennan</t>
  </si>
  <si>
    <t>Louise Full</t>
  </si>
  <si>
    <t>Angela Barrett</t>
  </si>
  <si>
    <t>Joel Quintal</t>
  </si>
  <si>
    <t>=31</t>
  </si>
  <si>
    <t>Bryn Monnery</t>
  </si>
  <si>
    <t>Michael Krajewski</t>
  </si>
  <si>
    <t>Oliver O'Brien</t>
  </si>
  <si>
    <t>Charlie Whetham</t>
  </si>
  <si>
    <t>Gavin Clegg</t>
  </si>
  <si>
    <t>Alan Hickling</t>
  </si>
  <si>
    <t>Paul Oates</t>
  </si>
  <si>
    <t>Diane Leakey</t>
  </si>
  <si>
    <t>Andrew Bell</t>
  </si>
  <si>
    <t>Nicola &amp; Sarah Brown</t>
  </si>
  <si>
    <t>Ian Bullock</t>
  </si>
  <si>
    <t>Dorte Torpe Hansen</t>
  </si>
  <si>
    <t>Adam Dent</t>
  </si>
  <si>
    <t xml:space="preserve">Kjell Tulles                      </t>
  </si>
  <si>
    <t>Kerri Naylor</t>
  </si>
  <si>
    <t>Philip Craven</t>
  </si>
  <si>
    <t>Ruth Rhodes</t>
  </si>
  <si>
    <t>Ian Byfield</t>
  </si>
  <si>
    <t>Claire Cooper</t>
  </si>
  <si>
    <t>Paul Turner</t>
  </si>
  <si>
    <t>Dan Findlay-Robinson</t>
  </si>
  <si>
    <t>Kevin Cordina</t>
  </si>
  <si>
    <t>Remo Madella</t>
  </si>
  <si>
    <t>=20</t>
  </si>
  <si>
    <t>Simon Dunkley</t>
  </si>
  <si>
    <t>Morris Jones &amp; Oliver Holworthy</t>
  </si>
  <si>
    <t>Gerry Ashton</t>
  </si>
  <si>
    <t>Oliver Tomlinson</t>
  </si>
  <si>
    <t>Tendayi Bloom</t>
  </si>
  <si>
    <t>James Beattie</t>
  </si>
  <si>
    <t>Helle Norgaard</t>
  </si>
  <si>
    <t>Christine Robinson</t>
  </si>
  <si>
    <t>Jim Langford</t>
  </si>
  <si>
    <t>Margaret Langford</t>
  </si>
  <si>
    <t>Jay Hayter</t>
  </si>
  <si>
    <t>Chris Mead</t>
  </si>
  <si>
    <t>Georgie Selfe</t>
  </si>
  <si>
    <t>Paul Roberts</t>
  </si>
  <si>
    <t>Leonor Roberts</t>
  </si>
  <si>
    <t>Graham Gristwood</t>
  </si>
  <si>
    <t>Paul Todd</t>
  </si>
  <si>
    <t>Mark Collis</t>
  </si>
  <si>
    <t>Rachael Holmes</t>
  </si>
  <si>
    <t>=17</t>
  </si>
  <si>
    <t>Paul Street</t>
  </si>
  <si>
    <t>Sarah Brown</t>
  </si>
  <si>
    <t>Colin Duckworth</t>
  </si>
  <si>
    <t>Chris Wroe</t>
  </si>
  <si>
    <t>Tim Hodkinson</t>
  </si>
  <si>
    <t>Dave Ryder</t>
  </si>
  <si>
    <t>Mark Bass</t>
  </si>
  <si>
    <t>Sarah Findlay</t>
  </si>
  <si>
    <t>Helen Carrington</t>
  </si>
  <si>
    <t>=12</t>
  </si>
  <si>
    <t>=26</t>
  </si>
  <si>
    <t>Heather Storey &amp; Zoe Fiander</t>
  </si>
  <si>
    <t>Sarah &amp; Claire Bramley</t>
  </si>
  <si>
    <t>Hillary Davidson</t>
  </si>
  <si>
    <t>Simon Greenwood</t>
  </si>
  <si>
    <t>Chris Griffin</t>
  </si>
  <si>
    <t>Bjørn Jacobsen</t>
  </si>
  <si>
    <t>Mike Elliot</t>
  </si>
  <si>
    <t>Duncan Grassie</t>
  </si>
  <si>
    <t>Owen Lindsell</t>
  </si>
  <si>
    <t>=3</t>
  </si>
  <si>
    <t>Nick Soulsby &amp; 2 sons</t>
  </si>
  <si>
    <t>=16</t>
  </si>
  <si>
    <t>=18</t>
  </si>
  <si>
    <t>=24</t>
  </si>
  <si>
    <t>=30</t>
  </si>
  <si>
    <t>=36</t>
  </si>
  <si>
    <t>Ben Bingham</t>
  </si>
  <si>
    <t>Amy Bingham</t>
  </si>
  <si>
    <t>Dan</t>
  </si>
  <si>
    <t>Nicola</t>
  </si>
  <si>
    <t>=44</t>
  </si>
  <si>
    <t>Nicola Morris &amp; Ruth King</t>
  </si>
  <si>
    <t>=1</t>
  </si>
  <si>
    <t>=9</t>
  </si>
  <si>
    <t>=15</t>
  </si>
  <si>
    <t>John Pollard</t>
  </si>
  <si>
    <t>Patrick Meldrum</t>
  </si>
  <si>
    <t>David Fisher</t>
  </si>
  <si>
    <t>James Fermont</t>
  </si>
  <si>
    <t>Damian Brennan</t>
  </si>
  <si>
    <t>John Duffield</t>
  </si>
  <si>
    <t>Yehula Alon</t>
  </si>
  <si>
    <t>=32</t>
  </si>
  <si>
    <t>Christoph Borysiecz</t>
  </si>
  <si>
    <t>Mark Lim</t>
  </si>
  <si>
    <t>Sam Lascelles</t>
  </si>
  <si>
    <t>=39</t>
  </si>
  <si>
    <t>Amy Boughton</t>
  </si>
  <si>
    <t>=41</t>
  </si>
  <si>
    <t>Carlos Alanbano</t>
  </si>
  <si>
    <t>Rashid Al-Haji</t>
  </si>
  <si>
    <t>Stuart Mills</t>
  </si>
  <si>
    <t>Martin Evans</t>
  </si>
  <si>
    <t>=47</t>
  </si>
  <si>
    <t>Maddy Lewis &amp; Caroline Cross</t>
  </si>
  <si>
    <t>Raul Gamero</t>
  </si>
  <si>
    <t>Laura Torrente</t>
  </si>
  <si>
    <t>Jenny Samuel</t>
  </si>
  <si>
    <t>Libby Schofield</t>
  </si>
  <si>
    <t>Michael Brosnan</t>
  </si>
  <si>
    <t>Dan Micklethwaite</t>
  </si>
  <si>
    <t>Nicola Kay</t>
  </si>
  <si>
    <t>Aveze Orooj</t>
  </si>
  <si>
    <t>Bronwen Fisher</t>
  </si>
  <si>
    <t>Susie White</t>
  </si>
  <si>
    <t>Felix Lovell</t>
  </si>
  <si>
    <t>Charlotte Boughton</t>
  </si>
  <si>
    <t>Harriet Boughton</t>
  </si>
  <si>
    <t>=63</t>
  </si>
  <si>
    <t>=23</t>
  </si>
  <si>
    <t>=54</t>
  </si>
  <si>
    <t>=70</t>
  </si>
  <si>
    <t>Adam Stirk</t>
  </si>
  <si>
    <t>George Lovett</t>
  </si>
  <si>
    <t>=19</t>
  </si>
  <si>
    <t>Ian Callander</t>
  </si>
  <si>
    <t>Rob Oorthuysen-Dunne</t>
  </si>
  <si>
    <t>Kate Brightwell &amp; Gemma Powell</t>
  </si>
  <si>
    <t>Marc Woodall</t>
  </si>
  <si>
    <t>Javier Cerrillo</t>
  </si>
  <si>
    <t>Caroline Wharton</t>
  </si>
  <si>
    <t>Linda Cairns</t>
  </si>
  <si>
    <t>Nigel Rothwell</t>
  </si>
  <si>
    <t>Tom</t>
  </si>
  <si>
    <t>Sophie Mangan</t>
  </si>
  <si>
    <t>Ray Cockle</t>
  </si>
  <si>
    <t>Sue Cockle</t>
  </si>
  <si>
    <t>Claire Yates</t>
  </si>
  <si>
    <t>Lucy Morgan</t>
  </si>
  <si>
    <t>Clare Stafford</t>
  </si>
  <si>
    <t>=46</t>
  </si>
  <si>
    <t>=51</t>
  </si>
  <si>
    <t>=57</t>
  </si>
  <si>
    <t>=59</t>
  </si>
  <si>
    <t>=65</t>
  </si>
  <si>
    <t>=74</t>
  </si>
  <si>
    <t>=76</t>
  </si>
  <si>
    <t>=80</t>
  </si>
  <si>
    <t>=82</t>
  </si>
  <si>
    <t>=87</t>
  </si>
  <si>
    <t>=89</t>
  </si>
  <si>
    <t>=93</t>
  </si>
  <si>
    <t>=35</t>
  </si>
  <si>
    <t>=37</t>
  </si>
  <si>
    <t>=49</t>
  </si>
  <si>
    <t>=53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</si>
</sst>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  <numFmt numFmtId="171" formatCode="[$-809]dd\ mmmm\ yyyy"/>
    <numFmt numFmtId="172" formatCode="hh:mm:ss;@"/>
    <numFmt numFmtId="173" formatCode="[$-F400]h:mm:ss\ AM/PM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Book Antiqua"/>
      <family val="1"/>
    </font>
    <font>
      <sz val="10"/>
      <color indexed="1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4" fillId="0" borderId="0" xfId="0" applyFont="1" applyAlignment="1">
      <alignment horizontal="right"/>
    </xf>
    <xf numFmtId="0" fontId="6" fillId="0" borderId="0" xfId="58">
      <alignment/>
      <protection/>
    </xf>
    <xf numFmtId="0" fontId="5" fillId="0" borderId="0" xfId="58" applyFont="1" applyFill="1" applyAlignment="1">
      <alignment horizontal="center"/>
      <protection/>
    </xf>
    <xf numFmtId="0" fontId="4" fillId="0" borderId="10" xfId="58" applyFont="1" applyFill="1" applyBorder="1" applyAlignment="1" quotePrefix="1">
      <alignment horizontal="center"/>
      <protection/>
    </xf>
    <xf numFmtId="0" fontId="5" fillId="0" borderId="11" xfId="58" applyFont="1" applyFill="1" applyBorder="1" applyAlignment="1">
      <alignment horizontal="left"/>
      <protection/>
    </xf>
    <xf numFmtId="0" fontId="5" fillId="0" borderId="11" xfId="58" applyFont="1" applyFill="1" applyBorder="1" applyAlignment="1">
      <alignment horizontal="center"/>
      <protection/>
    </xf>
    <xf numFmtId="0" fontId="5" fillId="0" borderId="12" xfId="58" applyFont="1" applyFill="1" applyBorder="1" applyAlignment="1">
      <alignment horizontal="center"/>
      <protection/>
    </xf>
    <xf numFmtId="0" fontId="4" fillId="0" borderId="10" xfId="58" applyFont="1" applyFill="1" applyBorder="1" applyAlignment="1">
      <alignment horizontal="center"/>
      <protection/>
    </xf>
    <xf numFmtId="0" fontId="5" fillId="0" borderId="10" xfId="58" applyFont="1" applyFill="1" applyBorder="1" applyAlignment="1">
      <alignment horizontal="center"/>
      <protection/>
    </xf>
    <xf numFmtId="0" fontId="6" fillId="0" borderId="0" xfId="58" applyAlignment="1">
      <alignment horizontal="center"/>
      <protection/>
    </xf>
    <xf numFmtId="0" fontId="5" fillId="0" borderId="0" xfId="58" applyFont="1" applyFill="1">
      <alignment/>
      <protection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4" fillId="0" borderId="10" xfId="57" applyFont="1" applyFill="1" applyBorder="1" applyAlignment="1" quotePrefix="1">
      <alignment horizontal="center"/>
      <protection/>
    </xf>
    <xf numFmtId="0" fontId="5" fillId="0" borderId="11" xfId="57" applyFont="1" applyFill="1" applyBorder="1" applyAlignment="1">
      <alignment horizontal="left"/>
      <protection/>
    </xf>
    <xf numFmtId="0" fontId="5" fillId="0" borderId="11" xfId="57" applyFont="1" applyFill="1" applyBorder="1" applyAlignment="1">
      <alignment horizontal="center"/>
      <protection/>
    </xf>
    <xf numFmtId="0" fontId="5" fillId="0" borderId="12" xfId="57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horizontal="center"/>
      <protection/>
    </xf>
    <xf numFmtId="0" fontId="5" fillId="0" borderId="10" xfId="57" applyFont="1" applyFill="1" applyBorder="1" applyAlignment="1">
      <alignment horizontal="center"/>
      <protection/>
    </xf>
    <xf numFmtId="0" fontId="6" fillId="0" borderId="0" xfId="59">
      <alignment/>
      <protection/>
    </xf>
    <xf numFmtId="0" fontId="5" fillId="0" borderId="0" xfId="59" applyFont="1" applyFill="1" applyAlignment="1">
      <alignment horizontal="center"/>
      <protection/>
    </xf>
    <xf numFmtId="0" fontId="4" fillId="0" borderId="10" xfId="59" applyFont="1" applyFill="1" applyBorder="1" applyAlignment="1" quotePrefix="1">
      <alignment horizontal="center"/>
      <protection/>
    </xf>
    <xf numFmtId="0" fontId="5" fillId="0" borderId="11" xfId="59" applyFont="1" applyFill="1" applyBorder="1" applyAlignment="1">
      <alignment horizontal="left"/>
      <protection/>
    </xf>
    <xf numFmtId="0" fontId="5" fillId="0" borderId="11" xfId="59" applyFont="1" applyFill="1" applyBorder="1" applyAlignment="1">
      <alignment horizontal="center"/>
      <protection/>
    </xf>
    <xf numFmtId="0" fontId="5" fillId="0" borderId="12" xfId="59" applyFont="1" applyFill="1" applyBorder="1" applyAlignment="1">
      <alignment horizontal="center"/>
      <protection/>
    </xf>
    <xf numFmtId="0" fontId="4" fillId="0" borderId="10" xfId="59" applyFont="1" applyFill="1" applyBorder="1" applyAlignment="1">
      <alignment horizontal="center"/>
      <protection/>
    </xf>
    <xf numFmtId="0" fontId="5" fillId="0" borderId="10" xfId="59" applyFont="1" applyFill="1" applyBorder="1" applyAlignment="1">
      <alignment horizontal="center"/>
      <protection/>
    </xf>
    <xf numFmtId="0" fontId="6" fillId="0" borderId="0" xfId="59" applyAlignment="1">
      <alignment horizontal="center"/>
      <protection/>
    </xf>
    <xf numFmtId="0" fontId="5" fillId="0" borderId="0" xfId="59" applyFont="1" applyFill="1">
      <alignment/>
      <protection/>
    </xf>
    <xf numFmtId="0" fontId="4" fillId="0" borderId="21" xfId="59" applyFont="1" applyFill="1" applyBorder="1" applyAlignment="1">
      <alignment horizontal="center" wrapText="1"/>
      <protection/>
    </xf>
    <xf numFmtId="0" fontId="4" fillId="0" borderId="22" xfId="59" applyFont="1" applyFill="1" applyBorder="1" applyAlignment="1">
      <alignment horizontal="center" wrapText="1"/>
      <protection/>
    </xf>
    <xf numFmtId="21" fontId="4" fillId="0" borderId="23" xfId="59" applyNumberFormat="1" applyFont="1" applyFill="1" applyBorder="1" applyAlignment="1">
      <alignment horizontal="left"/>
      <protection/>
    </xf>
    <xf numFmtId="0" fontId="4" fillId="0" borderId="24" xfId="59" applyFont="1" applyFill="1" applyBorder="1" applyAlignment="1">
      <alignment horizontal="left"/>
      <protection/>
    </xf>
    <xf numFmtId="0" fontId="4" fillId="0" borderId="23" xfId="59" applyFont="1" applyFill="1" applyBorder="1" applyAlignment="1">
      <alignment horizontal="center"/>
      <protection/>
    </xf>
    <xf numFmtId="0" fontId="4" fillId="0" borderId="24" xfId="59" applyFont="1" applyFill="1" applyBorder="1" applyAlignment="1">
      <alignment horizontal="center"/>
      <protection/>
    </xf>
    <xf numFmtId="0" fontId="4" fillId="0" borderId="25" xfId="59" applyFont="1" applyFill="1" applyBorder="1" applyAlignment="1">
      <alignment horizontal="center" wrapText="1"/>
      <protection/>
    </xf>
    <xf numFmtId="0" fontId="4" fillId="0" borderId="26" xfId="59" applyFont="1" applyFill="1" applyBorder="1" applyAlignment="1">
      <alignment horizontal="center" wrapText="1"/>
      <protection/>
    </xf>
    <xf numFmtId="0" fontId="4" fillId="0" borderId="21" xfId="58" applyFont="1" applyFill="1" applyBorder="1" applyAlignment="1">
      <alignment horizontal="center" wrapText="1"/>
      <protection/>
    </xf>
    <xf numFmtId="0" fontId="4" fillId="0" borderId="22" xfId="58" applyFont="1" applyFill="1" applyBorder="1" applyAlignment="1">
      <alignment horizontal="center" wrapText="1"/>
      <protection/>
    </xf>
    <xf numFmtId="21" fontId="4" fillId="0" borderId="23" xfId="58" applyNumberFormat="1" applyFont="1" applyFill="1" applyBorder="1" applyAlignment="1">
      <alignment horizontal="left"/>
      <protection/>
    </xf>
    <xf numFmtId="0" fontId="4" fillId="0" borderId="24" xfId="58" applyFont="1" applyFill="1" applyBorder="1" applyAlignment="1">
      <alignment horizontal="left"/>
      <protection/>
    </xf>
    <xf numFmtId="0" fontId="4" fillId="0" borderId="23" xfId="58" applyFont="1" applyFill="1" applyBorder="1" applyAlignment="1">
      <alignment horizontal="center"/>
      <protection/>
    </xf>
    <xf numFmtId="0" fontId="4" fillId="0" borderId="24" xfId="58" applyFont="1" applyFill="1" applyBorder="1" applyAlignment="1">
      <alignment horizontal="center"/>
      <protection/>
    </xf>
    <xf numFmtId="0" fontId="4" fillId="0" borderId="25" xfId="58" applyFont="1" applyFill="1" applyBorder="1" applyAlignment="1">
      <alignment horizontal="center" wrapText="1"/>
      <protection/>
    </xf>
    <xf numFmtId="0" fontId="4" fillId="0" borderId="26" xfId="58" applyFont="1" applyFill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c08" xfId="57"/>
    <cellStyle name="Normal_Results template" xfId="58"/>
    <cellStyle name="Normal_Results template Jan0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3"/>
  <sheetViews>
    <sheetView tabSelected="1" workbookViewId="0" topLeftCell="A1">
      <selection activeCell="A1" sqref="A1"/>
    </sheetView>
  </sheetViews>
  <sheetFormatPr defaultColWidth="9.140625" defaultRowHeight="14.25" customHeight="1"/>
  <cols>
    <col min="1" max="1" width="2.140625" style="3" customWidth="1"/>
    <col min="2" max="2" width="6.7109375" style="21" customWidth="1"/>
    <col min="3" max="3" width="30.7109375" style="23" customWidth="1"/>
    <col min="4" max="11" width="6.140625" style="4" customWidth="1"/>
    <col min="12" max="12" width="12.7109375" style="21" customWidth="1"/>
    <col min="13" max="13" width="9.00390625" style="24" customWidth="1"/>
    <col min="14" max="16384" width="9.140625" style="3" customWidth="1"/>
  </cols>
  <sheetData>
    <row r="1" spans="2:13" ht="14.25" customHeight="1" thickBot="1">
      <c r="B1" s="4"/>
      <c r="C1" s="4"/>
      <c r="L1" s="4"/>
      <c r="M1" s="4"/>
    </row>
    <row r="2" spans="2:13" s="5" customFormat="1" ht="30" customHeight="1" thickBot="1">
      <c r="B2" s="20" t="s">
        <v>9</v>
      </c>
      <c r="C2" s="22" t="s">
        <v>15</v>
      </c>
      <c r="D2" s="28" t="s">
        <v>20</v>
      </c>
      <c r="E2" s="25" t="s">
        <v>21</v>
      </c>
      <c r="F2" s="25" t="s">
        <v>22</v>
      </c>
      <c r="G2" s="25" t="s">
        <v>24</v>
      </c>
      <c r="H2" s="25" t="s">
        <v>25</v>
      </c>
      <c r="I2" s="25" t="s">
        <v>26</v>
      </c>
      <c r="J2" s="25" t="s">
        <v>27</v>
      </c>
      <c r="K2" s="31" t="s">
        <v>28</v>
      </c>
      <c r="L2" s="20" t="s">
        <v>50</v>
      </c>
      <c r="M2" s="20" t="s">
        <v>23</v>
      </c>
    </row>
    <row r="3" spans="2:13" ht="14.25" customHeight="1">
      <c r="B3" s="26">
        <v>1</v>
      </c>
      <c r="C3" s="30" t="s">
        <v>32</v>
      </c>
      <c r="D3" s="29">
        <v>50</v>
      </c>
      <c r="E3" s="19">
        <v>50</v>
      </c>
      <c r="F3" s="19">
        <v>50</v>
      </c>
      <c r="G3" s="19">
        <v>50</v>
      </c>
      <c r="H3" s="19">
        <v>0</v>
      </c>
      <c r="I3" s="19">
        <v>0</v>
      </c>
      <c r="J3" s="19"/>
      <c r="K3" s="32"/>
      <c r="L3" s="27">
        <v>4</v>
      </c>
      <c r="M3" s="33">
        <v>200</v>
      </c>
    </row>
    <row r="4" spans="2:13" ht="14.25" customHeight="1">
      <c r="B4" s="26">
        <v>2</v>
      </c>
      <c r="C4" s="30" t="s">
        <v>2</v>
      </c>
      <c r="D4" s="29">
        <v>45</v>
      </c>
      <c r="E4" s="19">
        <v>45</v>
      </c>
      <c r="F4" s="19">
        <v>50</v>
      </c>
      <c r="G4" s="19">
        <v>45</v>
      </c>
      <c r="H4" s="19">
        <v>50</v>
      </c>
      <c r="I4" s="19">
        <v>50</v>
      </c>
      <c r="J4" s="19"/>
      <c r="K4" s="32"/>
      <c r="L4" s="27">
        <v>6</v>
      </c>
      <c r="M4" s="33">
        <v>195</v>
      </c>
    </row>
    <row r="5" spans="2:13" ht="14.25" customHeight="1">
      <c r="B5" s="26">
        <v>3</v>
      </c>
      <c r="C5" s="30" t="s">
        <v>70</v>
      </c>
      <c r="D5" s="29">
        <v>30</v>
      </c>
      <c r="E5" s="19">
        <v>30</v>
      </c>
      <c r="F5" s="19">
        <v>38</v>
      </c>
      <c r="G5" s="19">
        <v>35</v>
      </c>
      <c r="H5" s="19">
        <v>50</v>
      </c>
      <c r="I5" s="19">
        <v>36</v>
      </c>
      <c r="J5" s="19"/>
      <c r="K5" s="32"/>
      <c r="L5" s="27">
        <v>6</v>
      </c>
      <c r="M5" s="33">
        <v>159</v>
      </c>
    </row>
    <row r="6" spans="2:13" ht="14.25" customHeight="1">
      <c r="B6" s="26">
        <v>4</v>
      </c>
      <c r="C6" s="30" t="s">
        <v>30</v>
      </c>
      <c r="D6" s="29">
        <v>36</v>
      </c>
      <c r="E6" s="19">
        <v>0</v>
      </c>
      <c r="F6" s="19">
        <v>41</v>
      </c>
      <c r="G6" s="19">
        <v>0</v>
      </c>
      <c r="H6" s="19">
        <v>34</v>
      </c>
      <c r="I6" s="19">
        <v>45</v>
      </c>
      <c r="J6" s="19"/>
      <c r="K6" s="32"/>
      <c r="L6" s="27">
        <v>4</v>
      </c>
      <c r="M6" s="33">
        <v>156</v>
      </c>
    </row>
    <row r="7" spans="2:13" ht="14.25" customHeight="1">
      <c r="B7" s="26">
        <v>5</v>
      </c>
      <c r="C7" s="30" t="s">
        <v>42</v>
      </c>
      <c r="D7" s="29">
        <v>34</v>
      </c>
      <c r="E7" s="19">
        <v>41</v>
      </c>
      <c r="F7" s="19">
        <v>36</v>
      </c>
      <c r="G7" s="19">
        <v>34</v>
      </c>
      <c r="H7" s="19">
        <v>41</v>
      </c>
      <c r="I7" s="19">
        <v>0</v>
      </c>
      <c r="J7" s="19"/>
      <c r="K7" s="32"/>
      <c r="L7" s="27">
        <v>5</v>
      </c>
      <c r="M7" s="33">
        <v>152</v>
      </c>
    </row>
    <row r="8" spans="2:13" ht="14.25" customHeight="1">
      <c r="B8" s="26">
        <v>6</v>
      </c>
      <c r="C8" s="30" t="s">
        <v>0</v>
      </c>
      <c r="D8" s="29">
        <v>35</v>
      </c>
      <c r="E8" s="19">
        <v>38</v>
      </c>
      <c r="F8" s="19">
        <v>34</v>
      </c>
      <c r="G8" s="19">
        <v>41</v>
      </c>
      <c r="H8" s="19">
        <v>38</v>
      </c>
      <c r="I8" s="19">
        <v>32</v>
      </c>
      <c r="J8" s="19"/>
      <c r="K8" s="32"/>
      <c r="L8" s="27">
        <v>6</v>
      </c>
      <c r="M8" s="33">
        <v>152</v>
      </c>
    </row>
    <row r="9" spans="2:13" ht="14.25" customHeight="1">
      <c r="B9" s="26">
        <v>7</v>
      </c>
      <c r="C9" s="30" t="s">
        <v>5</v>
      </c>
      <c r="D9" s="29">
        <v>0</v>
      </c>
      <c r="E9" s="19">
        <v>35</v>
      </c>
      <c r="F9" s="19">
        <v>32</v>
      </c>
      <c r="G9" s="19">
        <v>33</v>
      </c>
      <c r="H9" s="19">
        <v>50</v>
      </c>
      <c r="I9" s="19">
        <v>33</v>
      </c>
      <c r="J9" s="19"/>
      <c r="K9" s="32"/>
      <c r="L9" s="27">
        <v>5</v>
      </c>
      <c r="M9" s="33">
        <v>151</v>
      </c>
    </row>
    <row r="10" spans="2:13" ht="14.25" customHeight="1">
      <c r="B10" s="26">
        <v>8</v>
      </c>
      <c r="C10" s="30" t="s">
        <v>17</v>
      </c>
      <c r="D10" s="29">
        <v>38</v>
      </c>
      <c r="E10" s="19">
        <v>20</v>
      </c>
      <c r="F10" s="19">
        <v>0</v>
      </c>
      <c r="G10" s="19">
        <v>36</v>
      </c>
      <c r="H10" s="19">
        <v>35</v>
      </c>
      <c r="I10" s="19">
        <v>38</v>
      </c>
      <c r="J10" s="19"/>
      <c r="K10" s="32"/>
      <c r="L10" s="27">
        <v>5</v>
      </c>
      <c r="M10" s="33">
        <v>147</v>
      </c>
    </row>
    <row r="11" spans="2:13" ht="14.25" customHeight="1">
      <c r="B11" s="26">
        <v>9</v>
      </c>
      <c r="C11" s="30" t="s">
        <v>69</v>
      </c>
      <c r="D11" s="29">
        <v>30</v>
      </c>
      <c r="E11" s="19">
        <v>0</v>
      </c>
      <c r="F11" s="19">
        <v>33</v>
      </c>
      <c r="G11" s="19">
        <v>28</v>
      </c>
      <c r="H11" s="19">
        <v>36</v>
      </c>
      <c r="I11" s="19">
        <v>29</v>
      </c>
      <c r="J11" s="19"/>
      <c r="K11" s="32"/>
      <c r="L11" s="27">
        <v>5</v>
      </c>
      <c r="M11" s="33">
        <v>128</v>
      </c>
    </row>
    <row r="12" spans="2:13" ht="14.25" customHeight="1">
      <c r="B12" s="26">
        <v>10</v>
      </c>
      <c r="C12" s="30" t="s">
        <v>72</v>
      </c>
      <c r="D12" s="29">
        <v>25</v>
      </c>
      <c r="E12" s="19">
        <v>27</v>
      </c>
      <c r="F12" s="19">
        <v>0</v>
      </c>
      <c r="G12" s="19">
        <v>29</v>
      </c>
      <c r="H12" s="19">
        <v>0</v>
      </c>
      <c r="I12" s="19">
        <v>34</v>
      </c>
      <c r="J12" s="19"/>
      <c r="K12" s="32"/>
      <c r="L12" s="27">
        <v>4</v>
      </c>
      <c r="M12" s="33">
        <v>115</v>
      </c>
    </row>
    <row r="13" spans="2:13" ht="14.25" customHeight="1">
      <c r="B13" s="26">
        <v>11</v>
      </c>
      <c r="C13" s="30" t="s">
        <v>19</v>
      </c>
      <c r="D13" s="29">
        <v>31</v>
      </c>
      <c r="E13" s="19">
        <v>26</v>
      </c>
      <c r="F13" s="19">
        <v>27</v>
      </c>
      <c r="G13" s="19">
        <v>25</v>
      </c>
      <c r="H13" s="19">
        <v>13</v>
      </c>
      <c r="I13" s="19">
        <v>21</v>
      </c>
      <c r="J13" s="19"/>
      <c r="K13" s="32"/>
      <c r="L13" s="27">
        <v>6</v>
      </c>
      <c r="M13" s="33">
        <v>109</v>
      </c>
    </row>
    <row r="14" spans="2:13" ht="14.25" customHeight="1">
      <c r="B14" s="26">
        <v>12</v>
      </c>
      <c r="C14" s="30" t="s">
        <v>129</v>
      </c>
      <c r="D14" s="29">
        <v>0</v>
      </c>
      <c r="E14" s="19">
        <v>0</v>
      </c>
      <c r="F14" s="19">
        <v>0</v>
      </c>
      <c r="G14" s="19">
        <v>41</v>
      </c>
      <c r="H14" s="19">
        <v>27</v>
      </c>
      <c r="I14" s="19">
        <v>35</v>
      </c>
      <c r="J14" s="19"/>
      <c r="K14" s="32"/>
      <c r="L14" s="27">
        <v>3</v>
      </c>
      <c r="M14" s="33">
        <v>103</v>
      </c>
    </row>
    <row r="15" spans="2:13" ht="14.25" customHeight="1">
      <c r="B15" s="26">
        <v>13</v>
      </c>
      <c r="C15" s="30" t="s">
        <v>149</v>
      </c>
      <c r="D15" s="29">
        <v>0</v>
      </c>
      <c r="E15" s="19">
        <v>24</v>
      </c>
      <c r="F15" s="19">
        <v>29</v>
      </c>
      <c r="G15" s="19">
        <v>23</v>
      </c>
      <c r="H15" s="19">
        <v>23</v>
      </c>
      <c r="I15" s="19">
        <v>0</v>
      </c>
      <c r="J15" s="19"/>
      <c r="K15" s="32"/>
      <c r="L15" s="27">
        <v>4</v>
      </c>
      <c r="M15" s="33">
        <v>99</v>
      </c>
    </row>
    <row r="16" spans="2:13" ht="14.25" customHeight="1">
      <c r="B16" s="26">
        <v>14</v>
      </c>
      <c r="C16" s="30" t="s">
        <v>67</v>
      </c>
      <c r="D16" s="29">
        <v>17</v>
      </c>
      <c r="E16" s="19">
        <v>23</v>
      </c>
      <c r="F16" s="19">
        <v>25</v>
      </c>
      <c r="G16" s="19">
        <v>24</v>
      </c>
      <c r="H16" s="19">
        <v>2</v>
      </c>
      <c r="I16" s="19">
        <v>25</v>
      </c>
      <c r="J16" s="19"/>
      <c r="K16" s="32"/>
      <c r="L16" s="27">
        <v>6</v>
      </c>
      <c r="M16" s="33">
        <v>97</v>
      </c>
    </row>
    <row r="17" spans="2:13" ht="14.25" customHeight="1">
      <c r="B17" s="26">
        <v>15</v>
      </c>
      <c r="C17" s="30" t="s">
        <v>18</v>
      </c>
      <c r="D17" s="29">
        <v>0</v>
      </c>
      <c r="E17" s="19">
        <v>17</v>
      </c>
      <c r="F17" s="19">
        <v>20</v>
      </c>
      <c r="G17" s="19">
        <v>22</v>
      </c>
      <c r="H17" s="19">
        <v>28</v>
      </c>
      <c r="I17" s="19">
        <v>24</v>
      </c>
      <c r="J17" s="19"/>
      <c r="K17" s="32"/>
      <c r="L17" s="27">
        <v>5</v>
      </c>
      <c r="M17" s="33">
        <v>94</v>
      </c>
    </row>
    <row r="18" spans="2:13" ht="14.25" customHeight="1">
      <c r="B18" s="26">
        <v>16</v>
      </c>
      <c r="C18" s="30" t="s">
        <v>3</v>
      </c>
      <c r="D18" s="29">
        <v>14</v>
      </c>
      <c r="E18" s="19">
        <v>25</v>
      </c>
      <c r="F18" s="19">
        <v>24</v>
      </c>
      <c r="G18" s="19">
        <v>0</v>
      </c>
      <c r="H18" s="19">
        <v>27</v>
      </c>
      <c r="I18" s="19">
        <v>0</v>
      </c>
      <c r="J18" s="19"/>
      <c r="K18" s="32"/>
      <c r="L18" s="27">
        <v>4</v>
      </c>
      <c r="M18" s="33">
        <v>90</v>
      </c>
    </row>
    <row r="19" spans="2:13" ht="14.25" customHeight="1">
      <c r="B19" s="26">
        <v>17</v>
      </c>
      <c r="C19" s="30" t="s">
        <v>35</v>
      </c>
      <c r="D19" s="29">
        <v>50</v>
      </c>
      <c r="E19" s="19">
        <v>0</v>
      </c>
      <c r="F19" s="19">
        <v>35</v>
      </c>
      <c r="G19" s="19">
        <v>0</v>
      </c>
      <c r="H19" s="19">
        <v>0</v>
      </c>
      <c r="I19" s="19">
        <v>0</v>
      </c>
      <c r="J19" s="19"/>
      <c r="K19" s="32"/>
      <c r="L19" s="27">
        <v>2</v>
      </c>
      <c r="M19" s="33">
        <v>85</v>
      </c>
    </row>
    <row r="20" spans="2:13" ht="14.25" customHeight="1">
      <c r="B20" s="26">
        <v>18</v>
      </c>
      <c r="C20" s="30" t="s">
        <v>44</v>
      </c>
      <c r="D20" s="29">
        <v>19</v>
      </c>
      <c r="E20" s="19">
        <v>36</v>
      </c>
      <c r="F20" s="19">
        <v>30</v>
      </c>
      <c r="G20" s="19">
        <v>0</v>
      </c>
      <c r="H20" s="19">
        <v>0</v>
      </c>
      <c r="I20" s="19">
        <v>0</v>
      </c>
      <c r="J20" s="19"/>
      <c r="K20" s="32"/>
      <c r="L20" s="27">
        <v>3</v>
      </c>
      <c r="M20" s="33">
        <v>85</v>
      </c>
    </row>
    <row r="21" spans="2:13" ht="14.25" customHeight="1">
      <c r="B21" s="26">
        <v>19</v>
      </c>
      <c r="C21" s="30" t="s">
        <v>58</v>
      </c>
      <c r="D21" s="29">
        <v>0</v>
      </c>
      <c r="E21" s="19">
        <v>19</v>
      </c>
      <c r="F21" s="19">
        <v>15</v>
      </c>
      <c r="G21" s="19">
        <v>18</v>
      </c>
      <c r="H21" s="19">
        <v>33</v>
      </c>
      <c r="I21" s="19">
        <v>0</v>
      </c>
      <c r="J21" s="19"/>
      <c r="K21" s="32"/>
      <c r="L21" s="27">
        <v>4</v>
      </c>
      <c r="M21" s="33">
        <v>85</v>
      </c>
    </row>
    <row r="22" spans="2:13" ht="14.25" customHeight="1">
      <c r="B22" s="26">
        <v>20</v>
      </c>
      <c r="C22" s="30" t="s">
        <v>46</v>
      </c>
      <c r="D22" s="29">
        <v>0</v>
      </c>
      <c r="E22" s="19">
        <v>11</v>
      </c>
      <c r="F22" s="19">
        <v>0</v>
      </c>
      <c r="G22" s="19">
        <v>0</v>
      </c>
      <c r="H22" s="19">
        <v>33</v>
      </c>
      <c r="I22" s="19">
        <v>41</v>
      </c>
      <c r="J22" s="19"/>
      <c r="K22" s="32"/>
      <c r="L22" s="27">
        <v>3</v>
      </c>
      <c r="M22" s="33">
        <v>85</v>
      </c>
    </row>
    <row r="23" spans="2:13" ht="14.25" customHeight="1">
      <c r="B23" s="26">
        <v>21</v>
      </c>
      <c r="C23" s="30" t="s">
        <v>54</v>
      </c>
      <c r="D23" s="29">
        <v>21</v>
      </c>
      <c r="E23" s="19">
        <v>0</v>
      </c>
      <c r="F23" s="19">
        <v>0</v>
      </c>
      <c r="G23" s="19">
        <v>32</v>
      </c>
      <c r="H23" s="19">
        <v>30</v>
      </c>
      <c r="I23" s="19">
        <v>0</v>
      </c>
      <c r="J23" s="19"/>
      <c r="K23" s="32"/>
      <c r="L23" s="27">
        <v>3</v>
      </c>
      <c r="M23" s="33">
        <v>83</v>
      </c>
    </row>
    <row r="24" spans="2:13" ht="14.25" customHeight="1">
      <c r="B24" s="26">
        <v>22</v>
      </c>
      <c r="C24" s="30" t="s">
        <v>82</v>
      </c>
      <c r="D24" s="29">
        <v>7</v>
      </c>
      <c r="E24" s="19">
        <v>18</v>
      </c>
      <c r="F24" s="19">
        <v>21</v>
      </c>
      <c r="G24" s="19">
        <v>0</v>
      </c>
      <c r="H24" s="19">
        <v>29</v>
      </c>
      <c r="I24" s="19">
        <v>0</v>
      </c>
      <c r="J24" s="19"/>
      <c r="K24" s="32"/>
      <c r="L24" s="27">
        <v>4</v>
      </c>
      <c r="M24" s="33">
        <v>75</v>
      </c>
    </row>
    <row r="25" spans="2:13" ht="14.25" customHeight="1">
      <c r="B25" s="26">
        <v>23</v>
      </c>
      <c r="C25" s="30" t="s">
        <v>52</v>
      </c>
      <c r="D25" s="29">
        <v>0</v>
      </c>
      <c r="E25" s="19">
        <v>28</v>
      </c>
      <c r="F25" s="19">
        <v>0</v>
      </c>
      <c r="G25" s="19">
        <v>0</v>
      </c>
      <c r="H25" s="19">
        <v>23</v>
      </c>
      <c r="I25" s="19">
        <v>17</v>
      </c>
      <c r="J25" s="19"/>
      <c r="K25" s="32"/>
      <c r="L25" s="27">
        <v>3</v>
      </c>
      <c r="M25" s="33">
        <v>68</v>
      </c>
    </row>
    <row r="26" spans="2:13" ht="14.25" customHeight="1">
      <c r="B26" s="26">
        <v>24</v>
      </c>
      <c r="C26" s="30" t="s">
        <v>96</v>
      </c>
      <c r="D26" s="29">
        <v>16</v>
      </c>
      <c r="E26" s="19">
        <v>29</v>
      </c>
      <c r="F26" s="19">
        <v>17</v>
      </c>
      <c r="G26" s="19">
        <v>0</v>
      </c>
      <c r="H26" s="19">
        <v>0</v>
      </c>
      <c r="I26" s="19">
        <v>0</v>
      </c>
      <c r="J26" s="19"/>
      <c r="K26" s="32"/>
      <c r="L26" s="27">
        <v>3</v>
      </c>
      <c r="M26" s="33">
        <v>62</v>
      </c>
    </row>
    <row r="27" spans="2:13" ht="14.25" customHeight="1">
      <c r="B27" s="26">
        <v>25</v>
      </c>
      <c r="C27" s="30" t="s">
        <v>107</v>
      </c>
      <c r="D27" s="29">
        <v>0</v>
      </c>
      <c r="E27" s="19">
        <v>0</v>
      </c>
      <c r="F27" s="19">
        <v>31</v>
      </c>
      <c r="G27" s="19">
        <v>0</v>
      </c>
      <c r="H27" s="19">
        <v>0</v>
      </c>
      <c r="I27" s="19">
        <v>30</v>
      </c>
      <c r="J27" s="19"/>
      <c r="K27" s="32"/>
      <c r="L27" s="27">
        <v>2</v>
      </c>
      <c r="M27" s="33">
        <v>61</v>
      </c>
    </row>
    <row r="28" spans="2:13" ht="14.25" customHeight="1">
      <c r="B28" s="26">
        <v>26</v>
      </c>
      <c r="C28" s="30" t="s">
        <v>31</v>
      </c>
      <c r="D28" s="29">
        <v>27</v>
      </c>
      <c r="E28" s="19">
        <v>0</v>
      </c>
      <c r="F28" s="19">
        <v>0</v>
      </c>
      <c r="G28" s="19">
        <v>0</v>
      </c>
      <c r="H28" s="19">
        <v>33</v>
      </c>
      <c r="I28" s="19">
        <v>0</v>
      </c>
      <c r="J28" s="19"/>
      <c r="K28" s="32"/>
      <c r="L28" s="27">
        <v>2</v>
      </c>
      <c r="M28" s="33">
        <v>60</v>
      </c>
    </row>
    <row r="29" spans="2:13" ht="14.25" customHeight="1">
      <c r="B29" s="26">
        <v>27</v>
      </c>
      <c r="C29" s="30" t="s">
        <v>127</v>
      </c>
      <c r="D29" s="29">
        <v>0</v>
      </c>
      <c r="E29" s="19">
        <v>0</v>
      </c>
      <c r="F29" s="19">
        <v>0</v>
      </c>
      <c r="G29" s="19">
        <v>14</v>
      </c>
      <c r="H29" s="19">
        <v>18</v>
      </c>
      <c r="I29" s="19">
        <v>26</v>
      </c>
      <c r="J29" s="19"/>
      <c r="K29" s="32"/>
      <c r="L29" s="27">
        <v>3</v>
      </c>
      <c r="M29" s="33">
        <v>58</v>
      </c>
    </row>
    <row r="30" spans="2:13" ht="14.25" customHeight="1">
      <c r="B30" s="26">
        <v>28</v>
      </c>
      <c r="C30" s="30" t="s">
        <v>108</v>
      </c>
      <c r="D30" s="29">
        <v>28</v>
      </c>
      <c r="E30" s="19">
        <v>0</v>
      </c>
      <c r="F30" s="19">
        <v>28</v>
      </c>
      <c r="G30" s="19">
        <v>0</v>
      </c>
      <c r="H30" s="19">
        <v>0</v>
      </c>
      <c r="I30" s="19">
        <v>0</v>
      </c>
      <c r="J30" s="19"/>
      <c r="K30" s="32"/>
      <c r="L30" s="27">
        <v>2</v>
      </c>
      <c r="M30" s="33">
        <v>56</v>
      </c>
    </row>
    <row r="31" spans="2:13" ht="14.25" customHeight="1">
      <c r="B31" s="26">
        <v>29</v>
      </c>
      <c r="C31" s="30" t="s">
        <v>88</v>
      </c>
      <c r="D31" s="29">
        <v>24</v>
      </c>
      <c r="E31" s="19">
        <v>32</v>
      </c>
      <c r="F31" s="19">
        <v>0</v>
      </c>
      <c r="G31" s="19">
        <v>0</v>
      </c>
      <c r="H31" s="19">
        <v>0</v>
      </c>
      <c r="I31" s="19">
        <v>0</v>
      </c>
      <c r="J31" s="19"/>
      <c r="K31" s="32"/>
      <c r="L31" s="27">
        <v>2</v>
      </c>
      <c r="M31" s="33">
        <v>56</v>
      </c>
    </row>
    <row r="32" spans="2:13" ht="14.25" customHeight="1">
      <c r="B32" s="26">
        <v>30</v>
      </c>
      <c r="C32" s="30" t="s">
        <v>148</v>
      </c>
      <c r="D32" s="29">
        <v>0</v>
      </c>
      <c r="E32" s="19">
        <v>0</v>
      </c>
      <c r="F32" s="19">
        <v>0</v>
      </c>
      <c r="G32" s="19">
        <v>0</v>
      </c>
      <c r="H32" s="19">
        <v>24</v>
      </c>
      <c r="I32" s="19">
        <v>31</v>
      </c>
      <c r="J32" s="19"/>
      <c r="K32" s="32"/>
      <c r="L32" s="27">
        <v>2</v>
      </c>
      <c r="M32" s="33">
        <v>55</v>
      </c>
    </row>
    <row r="33" spans="2:13" ht="14.25" customHeight="1">
      <c r="B33" s="26">
        <v>31</v>
      </c>
      <c r="C33" s="30" t="s">
        <v>91</v>
      </c>
      <c r="D33" s="29">
        <v>0</v>
      </c>
      <c r="E33" s="19">
        <v>22</v>
      </c>
      <c r="F33" s="19">
        <v>19</v>
      </c>
      <c r="G33" s="19">
        <v>0</v>
      </c>
      <c r="H33" s="19">
        <v>12</v>
      </c>
      <c r="I33" s="19">
        <v>0</v>
      </c>
      <c r="J33" s="19"/>
      <c r="K33" s="32"/>
      <c r="L33" s="27">
        <v>3</v>
      </c>
      <c r="M33" s="33">
        <v>53</v>
      </c>
    </row>
    <row r="34" spans="2:13" ht="14.25" customHeight="1">
      <c r="B34" s="26">
        <v>32</v>
      </c>
      <c r="C34" s="30" t="s">
        <v>94</v>
      </c>
      <c r="D34" s="29">
        <v>0</v>
      </c>
      <c r="E34" s="19">
        <v>14</v>
      </c>
      <c r="F34" s="19">
        <v>16</v>
      </c>
      <c r="G34" s="19">
        <v>21</v>
      </c>
      <c r="H34" s="19">
        <v>0</v>
      </c>
      <c r="I34" s="19">
        <v>0</v>
      </c>
      <c r="J34" s="19"/>
      <c r="K34" s="32"/>
      <c r="L34" s="27">
        <v>3</v>
      </c>
      <c r="M34" s="33">
        <v>51</v>
      </c>
    </row>
    <row r="35" spans="2:13" ht="14.25" customHeight="1">
      <c r="B35" s="26">
        <v>33</v>
      </c>
      <c r="C35" s="30" t="s">
        <v>104</v>
      </c>
      <c r="D35" s="29">
        <v>23</v>
      </c>
      <c r="E35" s="19">
        <v>0</v>
      </c>
      <c r="F35" s="19">
        <v>0</v>
      </c>
      <c r="G35" s="19">
        <v>27</v>
      </c>
      <c r="H35" s="19">
        <v>0</v>
      </c>
      <c r="I35" s="19">
        <v>0</v>
      </c>
      <c r="J35" s="19"/>
      <c r="K35" s="32"/>
      <c r="L35" s="27">
        <v>2</v>
      </c>
      <c r="M35" s="33">
        <v>50</v>
      </c>
    </row>
    <row r="36" spans="2:13" ht="14.25" customHeight="1">
      <c r="B36" s="26">
        <v>34</v>
      </c>
      <c r="C36" s="30" t="s">
        <v>153</v>
      </c>
      <c r="D36" s="29">
        <v>0</v>
      </c>
      <c r="E36" s="19">
        <v>0</v>
      </c>
      <c r="F36" s="19">
        <v>0</v>
      </c>
      <c r="G36" s="19">
        <v>15</v>
      </c>
      <c r="H36" s="19">
        <v>17</v>
      </c>
      <c r="I36" s="19">
        <v>15</v>
      </c>
      <c r="J36" s="19"/>
      <c r="K36" s="32"/>
      <c r="L36" s="27">
        <v>3</v>
      </c>
      <c r="M36" s="33">
        <v>47</v>
      </c>
    </row>
    <row r="37" spans="2:13" ht="14.25" customHeight="1">
      <c r="B37" s="26">
        <v>35</v>
      </c>
      <c r="C37" s="30" t="s">
        <v>106</v>
      </c>
      <c r="D37" s="29">
        <v>0</v>
      </c>
      <c r="E37" s="19">
        <v>0</v>
      </c>
      <c r="F37" s="19">
        <v>45</v>
      </c>
      <c r="G37" s="19">
        <v>0</v>
      </c>
      <c r="H37" s="19">
        <v>0</v>
      </c>
      <c r="I37" s="19">
        <v>0</v>
      </c>
      <c r="J37" s="19"/>
      <c r="K37" s="32"/>
      <c r="L37" s="27">
        <v>1</v>
      </c>
      <c r="M37" s="33">
        <v>45</v>
      </c>
    </row>
    <row r="38" spans="2:13" ht="14.25" customHeight="1">
      <c r="B38" s="26">
        <v>36</v>
      </c>
      <c r="C38" s="30" t="s">
        <v>87</v>
      </c>
      <c r="D38" s="29">
        <v>12</v>
      </c>
      <c r="E38" s="19">
        <v>33</v>
      </c>
      <c r="F38" s="19">
        <v>0</v>
      </c>
      <c r="G38" s="19">
        <v>0</v>
      </c>
      <c r="H38" s="19">
        <v>0</v>
      </c>
      <c r="I38" s="19">
        <v>0</v>
      </c>
      <c r="J38" s="19"/>
      <c r="K38" s="32"/>
      <c r="L38" s="27">
        <v>2</v>
      </c>
      <c r="M38" s="33">
        <v>45</v>
      </c>
    </row>
    <row r="39" spans="2:13" ht="14.25" customHeight="1">
      <c r="B39" s="26">
        <v>37</v>
      </c>
      <c r="C39" s="30" t="s">
        <v>49</v>
      </c>
      <c r="D39" s="29">
        <v>15</v>
      </c>
      <c r="E39" s="19">
        <v>0</v>
      </c>
      <c r="F39" s="19">
        <v>13</v>
      </c>
      <c r="G39" s="19">
        <v>0</v>
      </c>
      <c r="H39" s="19">
        <v>16</v>
      </c>
      <c r="I39" s="19">
        <v>0</v>
      </c>
      <c r="J39" s="19"/>
      <c r="K39" s="32"/>
      <c r="L39" s="27">
        <v>3</v>
      </c>
      <c r="M39" s="33">
        <v>44</v>
      </c>
    </row>
    <row r="40" spans="2:13" ht="14.25" customHeight="1">
      <c r="B40" s="26">
        <v>38</v>
      </c>
      <c r="C40" s="30" t="s">
        <v>1</v>
      </c>
      <c r="D40" s="29">
        <v>41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/>
      <c r="K40" s="32"/>
      <c r="L40" s="27">
        <v>1</v>
      </c>
      <c r="M40" s="33">
        <v>41</v>
      </c>
    </row>
    <row r="41" spans="2:13" ht="14.25" customHeight="1">
      <c r="B41" s="26">
        <v>39</v>
      </c>
      <c r="C41" s="30" t="s">
        <v>128</v>
      </c>
      <c r="D41" s="29">
        <v>0</v>
      </c>
      <c r="E41" s="19">
        <v>0</v>
      </c>
      <c r="F41" s="19">
        <v>0</v>
      </c>
      <c r="G41" s="19">
        <v>21</v>
      </c>
      <c r="H41" s="19">
        <v>0</v>
      </c>
      <c r="I41" s="19">
        <v>18</v>
      </c>
      <c r="J41" s="19"/>
      <c r="K41" s="32"/>
      <c r="L41" s="27">
        <v>2</v>
      </c>
      <c r="M41" s="33">
        <v>39</v>
      </c>
    </row>
    <row r="42" spans="2:13" ht="14.25" customHeight="1">
      <c r="B42" s="26">
        <v>40</v>
      </c>
      <c r="C42" s="30" t="s">
        <v>34</v>
      </c>
      <c r="D42" s="29">
        <v>0</v>
      </c>
      <c r="E42" s="19">
        <v>15</v>
      </c>
      <c r="F42" s="19">
        <v>23</v>
      </c>
      <c r="G42" s="19">
        <v>0</v>
      </c>
      <c r="H42" s="19">
        <v>0</v>
      </c>
      <c r="I42" s="19">
        <v>0</v>
      </c>
      <c r="J42" s="19"/>
      <c r="K42" s="32"/>
      <c r="L42" s="27">
        <v>2</v>
      </c>
      <c r="M42" s="33">
        <v>38</v>
      </c>
    </row>
    <row r="43" spans="2:13" ht="14.25" customHeight="1">
      <c r="B43" s="26">
        <v>41</v>
      </c>
      <c r="C43" s="30" t="s">
        <v>57</v>
      </c>
      <c r="D43" s="29">
        <v>8</v>
      </c>
      <c r="E43" s="19">
        <v>12</v>
      </c>
      <c r="F43" s="19">
        <v>0</v>
      </c>
      <c r="G43" s="19">
        <v>16</v>
      </c>
      <c r="H43" s="19">
        <v>0</v>
      </c>
      <c r="I43" s="19">
        <v>0</v>
      </c>
      <c r="J43" s="19"/>
      <c r="K43" s="32"/>
      <c r="L43" s="27">
        <v>3</v>
      </c>
      <c r="M43" s="33">
        <v>36</v>
      </c>
    </row>
    <row r="44" spans="2:13" ht="14.25" customHeight="1">
      <c r="B44" s="26">
        <v>42</v>
      </c>
      <c r="C44" s="30" t="s">
        <v>86</v>
      </c>
      <c r="D44" s="29">
        <v>0</v>
      </c>
      <c r="E44" s="19">
        <v>34</v>
      </c>
      <c r="F44" s="19">
        <v>0</v>
      </c>
      <c r="G44" s="19">
        <v>0</v>
      </c>
      <c r="H44" s="19">
        <v>0</v>
      </c>
      <c r="I44" s="19">
        <v>0</v>
      </c>
      <c r="J44" s="19"/>
      <c r="K44" s="32"/>
      <c r="L44" s="27">
        <v>1</v>
      </c>
      <c r="M44" s="33">
        <v>34</v>
      </c>
    </row>
    <row r="45" spans="2:13" ht="14.25" customHeight="1">
      <c r="B45" s="26">
        <v>43</v>
      </c>
      <c r="C45" s="30" t="s">
        <v>53</v>
      </c>
      <c r="D45" s="29">
        <v>33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/>
      <c r="K45" s="32"/>
      <c r="L45" s="27">
        <v>1</v>
      </c>
      <c r="M45" s="33">
        <v>33</v>
      </c>
    </row>
    <row r="46" spans="2:13" ht="14.25" customHeight="1">
      <c r="B46" s="26">
        <v>44</v>
      </c>
      <c r="C46" s="30" t="s">
        <v>79</v>
      </c>
      <c r="D46" s="29">
        <v>11</v>
      </c>
      <c r="E46" s="19">
        <v>0</v>
      </c>
      <c r="F46" s="19">
        <v>22</v>
      </c>
      <c r="G46" s="19">
        <v>0</v>
      </c>
      <c r="H46" s="19">
        <v>0</v>
      </c>
      <c r="I46" s="19">
        <v>0</v>
      </c>
      <c r="J46" s="19"/>
      <c r="K46" s="32"/>
      <c r="L46" s="27">
        <v>2</v>
      </c>
      <c r="M46" s="33">
        <v>33</v>
      </c>
    </row>
    <row r="47" spans="2:13" ht="14.25" customHeight="1">
      <c r="B47" s="26">
        <v>45</v>
      </c>
      <c r="C47" s="30" t="s">
        <v>68</v>
      </c>
      <c r="D47" s="29">
        <v>32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/>
      <c r="K47" s="32"/>
      <c r="L47" s="27">
        <v>1</v>
      </c>
      <c r="M47" s="33">
        <v>32</v>
      </c>
    </row>
    <row r="48" spans="2:13" ht="14.25" customHeight="1">
      <c r="B48" s="26" t="s">
        <v>202</v>
      </c>
      <c r="C48" s="30" t="s">
        <v>89</v>
      </c>
      <c r="D48" s="29">
        <v>0</v>
      </c>
      <c r="E48" s="19">
        <v>31</v>
      </c>
      <c r="F48" s="19">
        <v>0</v>
      </c>
      <c r="G48" s="19">
        <v>0</v>
      </c>
      <c r="H48" s="19">
        <v>0</v>
      </c>
      <c r="I48" s="19">
        <v>0</v>
      </c>
      <c r="J48" s="19"/>
      <c r="K48" s="32"/>
      <c r="L48" s="27">
        <v>1</v>
      </c>
      <c r="M48" s="33">
        <v>31</v>
      </c>
    </row>
    <row r="49" spans="2:13" ht="14.25" customHeight="1">
      <c r="B49" s="26" t="s">
        <v>202</v>
      </c>
      <c r="C49" s="30" t="s">
        <v>125</v>
      </c>
      <c r="D49" s="29">
        <v>0</v>
      </c>
      <c r="E49" s="19">
        <v>0</v>
      </c>
      <c r="F49" s="19">
        <v>0</v>
      </c>
      <c r="G49" s="19">
        <v>31</v>
      </c>
      <c r="H49" s="19">
        <v>0</v>
      </c>
      <c r="I49" s="19">
        <v>0</v>
      </c>
      <c r="J49" s="19"/>
      <c r="K49" s="32"/>
      <c r="L49" s="27">
        <v>1</v>
      </c>
      <c r="M49" s="33">
        <v>31</v>
      </c>
    </row>
    <row r="50" spans="2:13" ht="14.25" customHeight="1">
      <c r="B50" s="26">
        <v>48</v>
      </c>
      <c r="C50" s="30" t="s">
        <v>60</v>
      </c>
      <c r="D50" s="29">
        <v>18</v>
      </c>
      <c r="E50" s="19">
        <v>13</v>
      </c>
      <c r="F50" s="19">
        <v>0</v>
      </c>
      <c r="G50" s="19">
        <v>0</v>
      </c>
      <c r="H50" s="19">
        <v>0</v>
      </c>
      <c r="I50" s="19">
        <v>0</v>
      </c>
      <c r="J50" s="19"/>
      <c r="K50" s="32"/>
      <c r="L50" s="27">
        <v>2</v>
      </c>
      <c r="M50" s="33">
        <v>31</v>
      </c>
    </row>
    <row r="51" spans="2:13" ht="14.25" customHeight="1">
      <c r="B51" s="26">
        <v>49</v>
      </c>
      <c r="C51" s="30" t="s">
        <v>130</v>
      </c>
      <c r="D51" s="29">
        <v>0</v>
      </c>
      <c r="E51" s="19">
        <v>0</v>
      </c>
      <c r="F51" s="19">
        <v>0</v>
      </c>
      <c r="G51" s="19">
        <v>30</v>
      </c>
      <c r="H51" s="19">
        <v>0</v>
      </c>
      <c r="I51" s="19">
        <v>0</v>
      </c>
      <c r="J51" s="19"/>
      <c r="K51" s="32"/>
      <c r="L51" s="27">
        <v>1</v>
      </c>
      <c r="M51" s="33">
        <v>30</v>
      </c>
    </row>
    <row r="52" spans="2:13" ht="14.25" customHeight="1">
      <c r="B52" s="26">
        <v>50</v>
      </c>
      <c r="C52" s="30" t="s">
        <v>184</v>
      </c>
      <c r="D52" s="2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28</v>
      </c>
      <c r="J52" s="19"/>
      <c r="K52" s="32"/>
      <c r="L52" s="27">
        <v>1</v>
      </c>
      <c r="M52" s="33">
        <v>28</v>
      </c>
    </row>
    <row r="53" spans="2:13" ht="14.25" customHeight="1">
      <c r="B53" s="26" t="s">
        <v>203</v>
      </c>
      <c r="C53" s="30" t="s">
        <v>126</v>
      </c>
      <c r="D53" s="29">
        <v>0</v>
      </c>
      <c r="E53" s="19">
        <v>0</v>
      </c>
      <c r="F53" s="19">
        <v>0</v>
      </c>
      <c r="G53" s="19">
        <v>27</v>
      </c>
      <c r="H53" s="19">
        <v>0</v>
      </c>
      <c r="I53" s="19">
        <v>0</v>
      </c>
      <c r="J53" s="19"/>
      <c r="K53" s="32"/>
      <c r="L53" s="27">
        <v>1</v>
      </c>
      <c r="M53" s="33">
        <v>27</v>
      </c>
    </row>
    <row r="54" spans="2:13" ht="14.25" customHeight="1">
      <c r="B54" s="26" t="s">
        <v>203</v>
      </c>
      <c r="C54" s="30" t="s">
        <v>185</v>
      </c>
      <c r="D54" s="2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27</v>
      </c>
      <c r="J54" s="19"/>
      <c r="K54" s="32"/>
      <c r="L54" s="27">
        <v>1</v>
      </c>
      <c r="M54" s="33">
        <v>27</v>
      </c>
    </row>
    <row r="55" spans="2:13" ht="14.25" customHeight="1">
      <c r="B55" s="26" t="s">
        <v>203</v>
      </c>
      <c r="C55" s="30" t="s">
        <v>147</v>
      </c>
      <c r="D55" s="29">
        <v>0</v>
      </c>
      <c r="E55" s="19">
        <v>0</v>
      </c>
      <c r="F55" s="19">
        <v>0</v>
      </c>
      <c r="G55" s="19">
        <v>0</v>
      </c>
      <c r="H55" s="19">
        <v>27</v>
      </c>
      <c r="I55" s="19">
        <v>0</v>
      </c>
      <c r="J55" s="19"/>
      <c r="K55" s="32"/>
      <c r="L55" s="27">
        <v>1</v>
      </c>
      <c r="M55" s="33">
        <v>27</v>
      </c>
    </row>
    <row r="56" spans="2:13" ht="14.25" customHeight="1">
      <c r="B56" s="26" t="s">
        <v>182</v>
      </c>
      <c r="C56" s="30" t="s">
        <v>71</v>
      </c>
      <c r="D56" s="29">
        <v>26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/>
      <c r="K56" s="32"/>
      <c r="L56" s="27">
        <v>1</v>
      </c>
      <c r="M56" s="33">
        <v>26</v>
      </c>
    </row>
    <row r="57" spans="2:13" ht="14.25" customHeight="1">
      <c r="B57" s="26" t="s">
        <v>182</v>
      </c>
      <c r="C57" s="30" t="s">
        <v>111</v>
      </c>
      <c r="D57" s="29">
        <v>0</v>
      </c>
      <c r="E57" s="19">
        <v>0</v>
      </c>
      <c r="F57" s="19">
        <v>26</v>
      </c>
      <c r="G57" s="19">
        <v>0</v>
      </c>
      <c r="H57" s="19">
        <v>0</v>
      </c>
      <c r="I57" s="19">
        <v>0</v>
      </c>
      <c r="J57" s="19"/>
      <c r="K57" s="32"/>
      <c r="L57" s="27">
        <v>1</v>
      </c>
      <c r="M57" s="33">
        <v>26</v>
      </c>
    </row>
    <row r="58" spans="2:13" ht="14.25" customHeight="1">
      <c r="B58" s="26">
        <v>56</v>
      </c>
      <c r="C58" s="30" t="s">
        <v>187</v>
      </c>
      <c r="D58" s="2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24</v>
      </c>
      <c r="J58" s="19"/>
      <c r="K58" s="32"/>
      <c r="L58" s="27">
        <v>1</v>
      </c>
      <c r="M58" s="33">
        <v>24</v>
      </c>
    </row>
    <row r="59" spans="2:13" ht="14.25" customHeight="1">
      <c r="B59" s="26" t="s">
        <v>204</v>
      </c>
      <c r="C59" s="30" t="s">
        <v>73</v>
      </c>
      <c r="D59" s="29">
        <v>22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/>
      <c r="K59" s="32"/>
      <c r="L59" s="27">
        <v>1</v>
      </c>
      <c r="M59" s="33">
        <v>22</v>
      </c>
    </row>
    <row r="60" spans="2:13" ht="14.25" customHeight="1">
      <c r="B60" s="26" t="s">
        <v>204</v>
      </c>
      <c r="C60" s="30" t="s">
        <v>197</v>
      </c>
      <c r="D60" s="2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22</v>
      </c>
      <c r="J60" s="19"/>
      <c r="K60" s="32"/>
      <c r="L60" s="27">
        <v>1</v>
      </c>
      <c r="M60" s="33">
        <v>22</v>
      </c>
    </row>
    <row r="61" spans="2:13" ht="14.25" customHeight="1">
      <c r="B61" s="26" t="s">
        <v>205</v>
      </c>
      <c r="C61" s="30" t="s">
        <v>138</v>
      </c>
      <c r="D61" s="29">
        <v>0</v>
      </c>
      <c r="E61" s="19">
        <v>0</v>
      </c>
      <c r="F61" s="19">
        <v>0</v>
      </c>
      <c r="G61" s="19">
        <v>21</v>
      </c>
      <c r="H61" s="19">
        <v>0</v>
      </c>
      <c r="I61" s="19">
        <v>0</v>
      </c>
      <c r="J61" s="19"/>
      <c r="K61" s="32"/>
      <c r="L61" s="27">
        <v>1</v>
      </c>
      <c r="M61" s="33">
        <v>21</v>
      </c>
    </row>
    <row r="62" spans="2:13" ht="14.25" customHeight="1">
      <c r="B62" s="26" t="s">
        <v>205</v>
      </c>
      <c r="C62" s="30" t="s">
        <v>150</v>
      </c>
      <c r="D62" s="29">
        <v>0</v>
      </c>
      <c r="E62" s="19">
        <v>0</v>
      </c>
      <c r="F62" s="19">
        <v>0</v>
      </c>
      <c r="G62" s="19">
        <v>0</v>
      </c>
      <c r="H62" s="19">
        <v>21</v>
      </c>
      <c r="I62" s="19">
        <v>0</v>
      </c>
      <c r="J62" s="19"/>
      <c r="K62" s="32"/>
      <c r="L62" s="27">
        <v>1</v>
      </c>
      <c r="M62" s="33">
        <v>21</v>
      </c>
    </row>
    <row r="63" spans="2:13" ht="14.25" customHeight="1">
      <c r="B63" s="26" t="s">
        <v>205</v>
      </c>
      <c r="C63" s="30" t="s">
        <v>92</v>
      </c>
      <c r="D63" s="29">
        <v>0</v>
      </c>
      <c r="E63" s="19">
        <v>21</v>
      </c>
      <c r="F63" s="19">
        <v>0</v>
      </c>
      <c r="G63" s="19">
        <v>0</v>
      </c>
      <c r="H63" s="19">
        <v>0</v>
      </c>
      <c r="I63" s="19">
        <v>0</v>
      </c>
      <c r="J63" s="19"/>
      <c r="K63" s="32"/>
      <c r="L63" s="27">
        <v>1</v>
      </c>
      <c r="M63" s="33">
        <v>21</v>
      </c>
    </row>
    <row r="64" spans="2:13" ht="14.25" customHeight="1">
      <c r="B64" s="26" t="s">
        <v>205</v>
      </c>
      <c r="C64" s="30" t="s">
        <v>188</v>
      </c>
      <c r="D64" s="2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21</v>
      </c>
      <c r="J64" s="19"/>
      <c r="K64" s="32"/>
      <c r="L64" s="27">
        <v>1</v>
      </c>
      <c r="M64" s="33">
        <v>21</v>
      </c>
    </row>
    <row r="65" spans="2:13" ht="14.25" customHeight="1">
      <c r="B65" s="26" t="s">
        <v>180</v>
      </c>
      <c r="C65" s="30" t="s">
        <v>75</v>
      </c>
      <c r="D65" s="29">
        <v>20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/>
      <c r="K65" s="32"/>
      <c r="L65" s="27">
        <v>1</v>
      </c>
      <c r="M65" s="33">
        <v>20</v>
      </c>
    </row>
    <row r="66" spans="2:13" ht="14.25" customHeight="1">
      <c r="B66" s="26" t="s">
        <v>180</v>
      </c>
      <c r="C66" s="30" t="s">
        <v>151</v>
      </c>
      <c r="D66" s="29">
        <v>0</v>
      </c>
      <c r="E66" s="19">
        <v>0</v>
      </c>
      <c r="F66" s="19">
        <v>0</v>
      </c>
      <c r="G66" s="19">
        <v>0</v>
      </c>
      <c r="H66" s="19">
        <v>20</v>
      </c>
      <c r="I66" s="19">
        <v>0</v>
      </c>
      <c r="J66" s="19"/>
      <c r="K66" s="32"/>
      <c r="L66" s="27">
        <v>1</v>
      </c>
      <c r="M66" s="33">
        <v>20</v>
      </c>
    </row>
    <row r="67" spans="2:13" ht="14.25" customHeight="1">
      <c r="B67" s="26" t="s">
        <v>206</v>
      </c>
      <c r="C67" s="30" t="s">
        <v>152</v>
      </c>
      <c r="D67" s="29">
        <v>0</v>
      </c>
      <c r="E67" s="19">
        <v>0</v>
      </c>
      <c r="F67" s="19">
        <v>0</v>
      </c>
      <c r="G67" s="19">
        <v>0</v>
      </c>
      <c r="H67" s="19">
        <v>19</v>
      </c>
      <c r="I67" s="19">
        <v>0</v>
      </c>
      <c r="J67" s="19"/>
      <c r="K67" s="32"/>
      <c r="L67" s="27">
        <v>1</v>
      </c>
      <c r="M67" s="33">
        <v>19</v>
      </c>
    </row>
    <row r="68" spans="2:13" ht="14.25" customHeight="1">
      <c r="B68" s="26" t="s">
        <v>206</v>
      </c>
      <c r="C68" s="30" t="s">
        <v>195</v>
      </c>
      <c r="D68" s="2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19</v>
      </c>
      <c r="J68" s="19"/>
      <c r="K68" s="32"/>
      <c r="L68" s="27">
        <v>1</v>
      </c>
      <c r="M68" s="33">
        <v>19</v>
      </c>
    </row>
    <row r="69" spans="2:13" ht="14.25" customHeight="1">
      <c r="B69" s="26">
        <v>67</v>
      </c>
      <c r="C69" s="30" t="s">
        <v>164</v>
      </c>
      <c r="D69" s="29">
        <v>0</v>
      </c>
      <c r="E69" s="19">
        <v>0</v>
      </c>
      <c r="F69" s="19">
        <v>0</v>
      </c>
      <c r="G69" s="19">
        <v>0</v>
      </c>
      <c r="H69" s="19">
        <v>7</v>
      </c>
      <c r="I69" s="19">
        <v>12</v>
      </c>
      <c r="J69" s="19"/>
      <c r="K69" s="32"/>
      <c r="L69" s="27">
        <v>2</v>
      </c>
      <c r="M69" s="33">
        <v>19</v>
      </c>
    </row>
    <row r="70" spans="2:13" ht="14.25" customHeight="1">
      <c r="B70" s="26">
        <v>68</v>
      </c>
      <c r="C70" s="30" t="s">
        <v>113</v>
      </c>
      <c r="D70" s="29">
        <v>0</v>
      </c>
      <c r="E70" s="19">
        <v>0</v>
      </c>
      <c r="F70" s="19">
        <v>18</v>
      </c>
      <c r="G70" s="19">
        <v>0</v>
      </c>
      <c r="H70" s="19">
        <v>0</v>
      </c>
      <c r="I70" s="19">
        <v>0</v>
      </c>
      <c r="J70" s="19"/>
      <c r="K70" s="32"/>
      <c r="L70" s="27">
        <v>1</v>
      </c>
      <c r="M70" s="33">
        <v>18</v>
      </c>
    </row>
    <row r="71" spans="2:13" ht="14.25" customHeight="1">
      <c r="B71" s="26">
        <v>69</v>
      </c>
      <c r="C71" s="30" t="s">
        <v>140</v>
      </c>
      <c r="D71" s="29">
        <v>0</v>
      </c>
      <c r="E71" s="19">
        <v>0</v>
      </c>
      <c r="F71" s="19">
        <v>0</v>
      </c>
      <c r="G71" s="19">
        <v>17</v>
      </c>
      <c r="H71" s="19">
        <v>0</v>
      </c>
      <c r="I71" s="19">
        <v>0</v>
      </c>
      <c r="J71" s="19"/>
      <c r="K71" s="32"/>
      <c r="L71" s="27">
        <v>1</v>
      </c>
      <c r="M71" s="33">
        <v>17</v>
      </c>
    </row>
    <row r="72" spans="2:13" ht="14.25" customHeight="1">
      <c r="B72" s="26" t="s">
        <v>183</v>
      </c>
      <c r="C72" s="30" t="s">
        <v>155</v>
      </c>
      <c r="D72" s="29">
        <v>0</v>
      </c>
      <c r="E72" s="19">
        <v>0</v>
      </c>
      <c r="F72" s="19">
        <v>0</v>
      </c>
      <c r="G72" s="19">
        <v>0</v>
      </c>
      <c r="H72" s="19">
        <v>16</v>
      </c>
      <c r="I72" s="19">
        <v>0</v>
      </c>
      <c r="J72" s="19"/>
      <c r="K72" s="32"/>
      <c r="L72" s="27">
        <v>1</v>
      </c>
      <c r="M72" s="33">
        <v>16</v>
      </c>
    </row>
    <row r="73" spans="2:13" ht="14.25" customHeight="1">
      <c r="B73" s="26" t="s">
        <v>183</v>
      </c>
      <c r="C73" s="30" t="s">
        <v>93</v>
      </c>
      <c r="D73" s="29">
        <v>0</v>
      </c>
      <c r="E73" s="19">
        <v>16</v>
      </c>
      <c r="F73" s="19">
        <v>0</v>
      </c>
      <c r="G73" s="19">
        <v>0</v>
      </c>
      <c r="H73" s="19">
        <v>0</v>
      </c>
      <c r="I73" s="19">
        <v>0</v>
      </c>
      <c r="J73" s="19"/>
      <c r="K73" s="32"/>
      <c r="L73" s="27">
        <v>1</v>
      </c>
      <c r="M73" s="33">
        <v>16</v>
      </c>
    </row>
    <row r="74" spans="2:13" ht="14.25" customHeight="1">
      <c r="B74" s="26" t="s">
        <v>183</v>
      </c>
      <c r="C74" s="30" t="s">
        <v>190</v>
      </c>
      <c r="D74" s="2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16</v>
      </c>
      <c r="J74" s="19"/>
      <c r="K74" s="32"/>
      <c r="L74" s="27">
        <v>1</v>
      </c>
      <c r="M74" s="33">
        <v>16</v>
      </c>
    </row>
    <row r="75" spans="2:13" ht="14.25" customHeight="1">
      <c r="B75" s="26" t="s">
        <v>183</v>
      </c>
      <c r="C75" s="30" t="s">
        <v>156</v>
      </c>
      <c r="D75" s="29">
        <v>0</v>
      </c>
      <c r="E75" s="19">
        <v>0</v>
      </c>
      <c r="F75" s="19">
        <v>0</v>
      </c>
      <c r="G75" s="19">
        <v>0</v>
      </c>
      <c r="H75" s="19">
        <v>16</v>
      </c>
      <c r="I75" s="19">
        <v>0</v>
      </c>
      <c r="J75" s="19"/>
      <c r="K75" s="32"/>
      <c r="L75" s="27">
        <v>1</v>
      </c>
      <c r="M75" s="33">
        <v>16</v>
      </c>
    </row>
    <row r="76" spans="2:13" ht="14.25" customHeight="1">
      <c r="B76" s="26" t="s">
        <v>207</v>
      </c>
      <c r="C76" s="30" t="s">
        <v>114</v>
      </c>
      <c r="D76" s="29">
        <v>0</v>
      </c>
      <c r="E76" s="19">
        <v>0</v>
      </c>
      <c r="F76" s="19">
        <v>14</v>
      </c>
      <c r="G76" s="19">
        <v>0</v>
      </c>
      <c r="H76" s="19">
        <v>0</v>
      </c>
      <c r="I76" s="19">
        <v>0</v>
      </c>
      <c r="J76" s="19"/>
      <c r="K76" s="32"/>
      <c r="L76" s="27">
        <v>1</v>
      </c>
      <c r="M76" s="33">
        <v>14</v>
      </c>
    </row>
    <row r="77" spans="2:13" ht="14.25" customHeight="1">
      <c r="B77" s="26" t="s">
        <v>207</v>
      </c>
      <c r="C77" s="30" t="s">
        <v>191</v>
      </c>
      <c r="D77" s="2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14</v>
      </c>
      <c r="J77" s="19"/>
      <c r="K77" s="32"/>
      <c r="L77" s="27">
        <v>1</v>
      </c>
      <c r="M77" s="33">
        <v>14</v>
      </c>
    </row>
    <row r="78" spans="2:13" ht="14.25" customHeight="1">
      <c r="B78" s="26" t="s">
        <v>208</v>
      </c>
      <c r="C78" s="30" t="s">
        <v>77</v>
      </c>
      <c r="D78" s="29">
        <v>13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/>
      <c r="K78" s="32"/>
      <c r="L78" s="27">
        <v>1</v>
      </c>
      <c r="M78" s="33">
        <v>13</v>
      </c>
    </row>
    <row r="79" spans="2:13" ht="14.25" customHeight="1">
      <c r="B79" s="26" t="s">
        <v>208</v>
      </c>
      <c r="C79" s="30" t="s">
        <v>132</v>
      </c>
      <c r="D79" s="29">
        <v>0</v>
      </c>
      <c r="E79" s="19">
        <v>0</v>
      </c>
      <c r="F79" s="19">
        <v>0</v>
      </c>
      <c r="G79" s="19">
        <v>13</v>
      </c>
      <c r="H79" s="19">
        <v>0</v>
      </c>
      <c r="I79" s="19">
        <v>0</v>
      </c>
      <c r="J79" s="19"/>
      <c r="K79" s="32"/>
      <c r="L79" s="27">
        <v>1</v>
      </c>
      <c r="M79" s="33">
        <v>13</v>
      </c>
    </row>
    <row r="80" spans="2:13" ht="14.25" customHeight="1">
      <c r="B80" s="26" t="s">
        <v>208</v>
      </c>
      <c r="C80" s="30" t="s">
        <v>194</v>
      </c>
      <c r="D80" s="2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13</v>
      </c>
      <c r="J80" s="19"/>
      <c r="K80" s="32"/>
      <c r="L80" s="27">
        <v>1</v>
      </c>
      <c r="M80" s="33">
        <v>13</v>
      </c>
    </row>
    <row r="81" spans="2:13" ht="14.25" customHeight="1">
      <c r="B81" s="26">
        <v>79</v>
      </c>
      <c r="C81" s="30" t="s">
        <v>115</v>
      </c>
      <c r="D81" s="29">
        <v>0</v>
      </c>
      <c r="E81" s="19">
        <v>0</v>
      </c>
      <c r="F81" s="19">
        <v>12</v>
      </c>
      <c r="G81" s="19">
        <v>0</v>
      </c>
      <c r="H81" s="19">
        <v>0</v>
      </c>
      <c r="I81" s="19">
        <v>0</v>
      </c>
      <c r="J81" s="19"/>
      <c r="K81" s="32"/>
      <c r="L81" s="27">
        <v>1</v>
      </c>
      <c r="M81" s="33">
        <v>12</v>
      </c>
    </row>
    <row r="82" spans="2:13" ht="14.25" customHeight="1">
      <c r="B82" s="26" t="s">
        <v>209</v>
      </c>
      <c r="C82" s="30" t="s">
        <v>116</v>
      </c>
      <c r="D82" s="29">
        <v>0</v>
      </c>
      <c r="E82" s="19">
        <v>0</v>
      </c>
      <c r="F82" s="19">
        <v>11</v>
      </c>
      <c r="G82" s="19">
        <v>0</v>
      </c>
      <c r="H82" s="19">
        <v>0</v>
      </c>
      <c r="I82" s="19">
        <v>0</v>
      </c>
      <c r="J82" s="19"/>
      <c r="K82" s="32"/>
      <c r="L82" s="27">
        <v>1</v>
      </c>
      <c r="M82" s="33">
        <v>11</v>
      </c>
    </row>
    <row r="83" spans="2:13" ht="14.25" customHeight="1">
      <c r="B83" s="26" t="s">
        <v>209</v>
      </c>
      <c r="C83" s="30" t="s">
        <v>157</v>
      </c>
      <c r="D83" s="29">
        <v>0</v>
      </c>
      <c r="E83" s="19">
        <v>0</v>
      </c>
      <c r="F83" s="19">
        <v>0</v>
      </c>
      <c r="G83" s="19">
        <v>0</v>
      </c>
      <c r="H83" s="19">
        <v>11</v>
      </c>
      <c r="I83" s="19">
        <v>0</v>
      </c>
      <c r="J83" s="19"/>
      <c r="K83" s="32"/>
      <c r="L83" s="27">
        <v>1</v>
      </c>
      <c r="M83" s="33">
        <v>11</v>
      </c>
    </row>
    <row r="84" spans="2:13" ht="14.25" customHeight="1">
      <c r="B84" s="26" t="s">
        <v>210</v>
      </c>
      <c r="C84" s="30" t="s">
        <v>161</v>
      </c>
      <c r="D84" s="29">
        <v>0</v>
      </c>
      <c r="E84" s="19">
        <v>0</v>
      </c>
      <c r="F84" s="19">
        <v>0</v>
      </c>
      <c r="G84" s="19">
        <v>0</v>
      </c>
      <c r="H84" s="19">
        <v>10</v>
      </c>
      <c r="I84" s="19">
        <v>0</v>
      </c>
      <c r="J84" s="19"/>
      <c r="K84" s="32"/>
      <c r="L84" s="27">
        <v>1</v>
      </c>
      <c r="M84" s="33">
        <v>10</v>
      </c>
    </row>
    <row r="85" spans="2:13" ht="14.25" customHeight="1">
      <c r="B85" s="26" t="s">
        <v>210</v>
      </c>
      <c r="C85" s="30" t="s">
        <v>99</v>
      </c>
      <c r="D85" s="29">
        <v>0</v>
      </c>
      <c r="E85" s="19">
        <v>10</v>
      </c>
      <c r="F85" s="19">
        <v>0</v>
      </c>
      <c r="G85" s="19">
        <v>0</v>
      </c>
      <c r="H85" s="19">
        <v>0</v>
      </c>
      <c r="I85" s="19">
        <v>0</v>
      </c>
      <c r="J85" s="19"/>
      <c r="K85" s="32"/>
      <c r="L85" s="27">
        <v>1</v>
      </c>
      <c r="M85" s="33">
        <v>10</v>
      </c>
    </row>
    <row r="86" spans="2:13" ht="14.25" customHeight="1">
      <c r="B86" s="26" t="s">
        <v>210</v>
      </c>
      <c r="C86" s="30" t="s">
        <v>65</v>
      </c>
      <c r="D86" s="29">
        <v>10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/>
      <c r="K86" s="32"/>
      <c r="L86" s="27">
        <v>1</v>
      </c>
      <c r="M86" s="33">
        <v>10</v>
      </c>
    </row>
    <row r="87" spans="2:13" ht="14.25" customHeight="1">
      <c r="B87" s="26" t="s">
        <v>210</v>
      </c>
      <c r="C87" s="30" t="s">
        <v>117</v>
      </c>
      <c r="D87" s="29">
        <v>0</v>
      </c>
      <c r="E87" s="19">
        <v>0</v>
      </c>
      <c r="F87" s="19">
        <v>10</v>
      </c>
      <c r="G87" s="19">
        <v>0</v>
      </c>
      <c r="H87" s="19">
        <v>0</v>
      </c>
      <c r="I87" s="19">
        <v>0</v>
      </c>
      <c r="J87" s="19"/>
      <c r="K87" s="32"/>
      <c r="L87" s="27">
        <v>1</v>
      </c>
      <c r="M87" s="33">
        <v>10</v>
      </c>
    </row>
    <row r="88" spans="2:13" ht="14.25" customHeight="1">
      <c r="B88" s="26" t="s">
        <v>210</v>
      </c>
      <c r="C88" s="30" t="s">
        <v>162</v>
      </c>
      <c r="D88" s="29">
        <v>0</v>
      </c>
      <c r="E88" s="19">
        <v>0</v>
      </c>
      <c r="F88" s="19">
        <v>0</v>
      </c>
      <c r="G88" s="19">
        <v>0</v>
      </c>
      <c r="H88" s="19">
        <v>10</v>
      </c>
      <c r="I88" s="19">
        <v>0</v>
      </c>
      <c r="J88" s="19"/>
      <c r="K88" s="32"/>
      <c r="L88" s="27">
        <v>1</v>
      </c>
      <c r="M88" s="33">
        <v>10</v>
      </c>
    </row>
    <row r="89" spans="2:13" ht="14.25" customHeight="1">
      <c r="B89" s="26" t="s">
        <v>211</v>
      </c>
      <c r="C89" s="30" t="s">
        <v>102</v>
      </c>
      <c r="D89" s="29">
        <v>0</v>
      </c>
      <c r="E89" s="19">
        <v>9</v>
      </c>
      <c r="F89" s="19">
        <v>0</v>
      </c>
      <c r="G89" s="19">
        <v>0</v>
      </c>
      <c r="H89" s="19">
        <v>0</v>
      </c>
      <c r="I89" s="19">
        <v>0</v>
      </c>
      <c r="J89" s="19"/>
      <c r="K89" s="32"/>
      <c r="L89" s="27">
        <v>1</v>
      </c>
      <c r="M89" s="33">
        <v>9</v>
      </c>
    </row>
    <row r="90" spans="2:13" ht="14.25" customHeight="1">
      <c r="B90" s="26" t="s">
        <v>211</v>
      </c>
      <c r="C90" s="30" t="s">
        <v>80</v>
      </c>
      <c r="D90" s="29">
        <v>9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/>
      <c r="K90" s="32"/>
      <c r="L90" s="27">
        <v>1</v>
      </c>
      <c r="M90" s="33">
        <v>9</v>
      </c>
    </row>
    <row r="91" spans="2:13" ht="14.25" customHeight="1">
      <c r="B91" s="26" t="s">
        <v>212</v>
      </c>
      <c r="C91" s="30" t="s">
        <v>51</v>
      </c>
      <c r="D91" s="29">
        <v>0</v>
      </c>
      <c r="E91" s="19">
        <v>8</v>
      </c>
      <c r="F91" s="19">
        <v>0</v>
      </c>
      <c r="G91" s="19">
        <v>0</v>
      </c>
      <c r="H91" s="19">
        <v>0</v>
      </c>
      <c r="I91" s="19">
        <v>0</v>
      </c>
      <c r="J91" s="19"/>
      <c r="K91" s="32"/>
      <c r="L91" s="27">
        <v>1</v>
      </c>
      <c r="M91" s="33">
        <v>8</v>
      </c>
    </row>
    <row r="92" spans="2:13" ht="14.25" customHeight="1">
      <c r="B92" s="26" t="s">
        <v>212</v>
      </c>
      <c r="C92" s="30" t="s">
        <v>163</v>
      </c>
      <c r="D92" s="29">
        <v>0</v>
      </c>
      <c r="E92" s="19">
        <v>0</v>
      </c>
      <c r="F92" s="19">
        <v>0</v>
      </c>
      <c r="G92" s="19">
        <v>0</v>
      </c>
      <c r="H92" s="19">
        <v>8</v>
      </c>
      <c r="I92" s="19">
        <v>0</v>
      </c>
      <c r="J92" s="19"/>
      <c r="K92" s="32"/>
      <c r="L92" s="27">
        <v>1</v>
      </c>
      <c r="M92" s="33">
        <v>8</v>
      </c>
    </row>
    <row r="93" spans="2:13" ht="14.25" customHeight="1">
      <c r="B93" s="26">
        <v>91</v>
      </c>
      <c r="C93" s="30" t="s">
        <v>171</v>
      </c>
      <c r="D93" s="29">
        <v>0</v>
      </c>
      <c r="E93" s="19">
        <v>0</v>
      </c>
      <c r="F93" s="19">
        <v>0</v>
      </c>
      <c r="G93" s="19">
        <v>0</v>
      </c>
      <c r="H93" s="19">
        <v>7</v>
      </c>
      <c r="I93" s="19">
        <v>0</v>
      </c>
      <c r="J93" s="19"/>
      <c r="K93" s="32"/>
      <c r="L93" s="27">
        <v>1</v>
      </c>
      <c r="M93" s="33">
        <v>7</v>
      </c>
    </row>
    <row r="94" spans="2:13" ht="14.25" customHeight="1">
      <c r="B94" s="27">
        <v>92</v>
      </c>
      <c r="C94" s="30" t="s">
        <v>84</v>
      </c>
      <c r="D94" s="29">
        <v>6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/>
      <c r="K94" s="32"/>
      <c r="L94" s="27">
        <v>1</v>
      </c>
      <c r="M94" s="33">
        <v>6</v>
      </c>
    </row>
    <row r="95" spans="2:13" ht="14.25" customHeight="1">
      <c r="B95" s="26" t="s">
        <v>213</v>
      </c>
      <c r="C95" s="30" t="s">
        <v>174</v>
      </c>
      <c r="D95" s="29">
        <v>0</v>
      </c>
      <c r="E95" s="19">
        <v>0</v>
      </c>
      <c r="F95" s="19">
        <v>0</v>
      </c>
      <c r="G95" s="19">
        <v>0</v>
      </c>
      <c r="H95" s="19">
        <v>5</v>
      </c>
      <c r="I95" s="19">
        <v>0</v>
      </c>
      <c r="J95" s="19"/>
      <c r="K95" s="32"/>
      <c r="L95" s="27">
        <v>1</v>
      </c>
      <c r="M95" s="33">
        <v>5</v>
      </c>
    </row>
    <row r="96" spans="2:13" ht="14.25" customHeight="1">
      <c r="B96" s="26" t="s">
        <v>213</v>
      </c>
      <c r="C96" s="30" t="s">
        <v>167</v>
      </c>
      <c r="D96" s="29">
        <v>0</v>
      </c>
      <c r="E96" s="19">
        <v>0</v>
      </c>
      <c r="F96" s="19">
        <v>0</v>
      </c>
      <c r="G96" s="19">
        <v>0</v>
      </c>
      <c r="H96" s="19">
        <v>5</v>
      </c>
      <c r="I96" s="19">
        <v>0</v>
      </c>
      <c r="J96" s="19"/>
      <c r="K96" s="32"/>
      <c r="L96" s="27">
        <v>1</v>
      </c>
      <c r="M96" s="33">
        <v>5</v>
      </c>
    </row>
    <row r="97" spans="2:13" ht="14.25" customHeight="1">
      <c r="B97" s="27">
        <v>95</v>
      </c>
      <c r="C97" s="30" t="s">
        <v>172</v>
      </c>
      <c r="D97" s="29">
        <v>0</v>
      </c>
      <c r="E97" s="19">
        <v>0</v>
      </c>
      <c r="F97" s="19">
        <v>0</v>
      </c>
      <c r="G97" s="19">
        <v>0</v>
      </c>
      <c r="H97" s="19">
        <v>3</v>
      </c>
      <c r="I97" s="19">
        <v>0</v>
      </c>
      <c r="J97" s="19"/>
      <c r="K97" s="32"/>
      <c r="L97" s="27">
        <v>1</v>
      </c>
      <c r="M97" s="33">
        <v>3</v>
      </c>
    </row>
    <row r="98" spans="2:13" ht="14.25" customHeight="1">
      <c r="B98" s="27">
        <v>96</v>
      </c>
      <c r="C98" s="30" t="s">
        <v>177</v>
      </c>
      <c r="D98" s="29">
        <v>0</v>
      </c>
      <c r="E98" s="19">
        <v>0</v>
      </c>
      <c r="F98" s="19">
        <v>0</v>
      </c>
      <c r="G98" s="19">
        <v>0</v>
      </c>
      <c r="H98" s="19">
        <v>1</v>
      </c>
      <c r="I98" s="19">
        <v>0</v>
      </c>
      <c r="J98" s="19"/>
      <c r="K98" s="32"/>
      <c r="L98" s="27">
        <v>1</v>
      </c>
      <c r="M98" s="33">
        <v>1</v>
      </c>
    </row>
    <row r="99" spans="2:13" ht="14.25" customHeight="1">
      <c r="B99" s="27"/>
      <c r="C99" s="30"/>
      <c r="D99" s="29"/>
      <c r="E99" s="19"/>
      <c r="F99" s="19"/>
      <c r="G99" s="19"/>
      <c r="H99" s="19"/>
      <c r="I99" s="19"/>
      <c r="J99" s="19"/>
      <c r="K99" s="32"/>
      <c r="L99" s="27"/>
      <c r="M99" s="33"/>
    </row>
    <row r="100" spans="2:13" ht="14.25" customHeight="1">
      <c r="B100" s="27"/>
      <c r="C100" s="30"/>
      <c r="D100" s="29"/>
      <c r="E100" s="19"/>
      <c r="F100" s="19"/>
      <c r="G100" s="19"/>
      <c r="H100" s="19"/>
      <c r="I100" s="19"/>
      <c r="J100" s="19"/>
      <c r="K100" s="32"/>
      <c r="L100" s="27"/>
      <c r="M100" s="33"/>
    </row>
    <row r="101" spans="2:13" ht="14.25" customHeight="1">
      <c r="B101" s="27"/>
      <c r="C101" s="30"/>
      <c r="D101" s="29"/>
      <c r="E101" s="19"/>
      <c r="F101" s="19"/>
      <c r="G101" s="19"/>
      <c r="H101" s="19"/>
      <c r="I101" s="19"/>
      <c r="J101" s="19"/>
      <c r="K101" s="32"/>
      <c r="L101" s="27"/>
      <c r="M101" s="33"/>
    </row>
    <row r="102" spans="2:13" ht="14.25" customHeight="1">
      <c r="B102" s="27"/>
      <c r="C102" s="30"/>
      <c r="D102" s="29"/>
      <c r="E102" s="19"/>
      <c r="F102" s="19"/>
      <c r="G102" s="19"/>
      <c r="H102" s="19"/>
      <c r="I102" s="19"/>
      <c r="J102" s="19"/>
      <c r="K102" s="32"/>
      <c r="L102" s="27"/>
      <c r="M102" s="33"/>
    </row>
    <row r="103" spans="2:13" ht="14.25" customHeight="1">
      <c r="B103" s="27"/>
      <c r="C103" s="30"/>
      <c r="D103" s="29"/>
      <c r="E103" s="19"/>
      <c r="F103" s="19"/>
      <c r="G103" s="19"/>
      <c r="H103" s="19"/>
      <c r="I103" s="19"/>
      <c r="J103" s="19"/>
      <c r="K103" s="32"/>
      <c r="L103" s="27"/>
      <c r="M103" s="33"/>
    </row>
    <row r="104" spans="2:13" ht="14.25" customHeight="1">
      <c r="B104" s="27"/>
      <c r="C104" s="30"/>
      <c r="D104" s="29"/>
      <c r="E104" s="19"/>
      <c r="F104" s="19"/>
      <c r="G104" s="19"/>
      <c r="H104" s="19"/>
      <c r="I104" s="19"/>
      <c r="J104" s="19"/>
      <c r="K104" s="32"/>
      <c r="L104" s="27"/>
      <c r="M104" s="33"/>
    </row>
    <row r="105" spans="2:13" ht="14.25" customHeight="1">
      <c r="B105" s="27"/>
      <c r="C105" s="30"/>
      <c r="D105" s="29"/>
      <c r="E105" s="19"/>
      <c r="F105" s="19"/>
      <c r="G105" s="19"/>
      <c r="H105" s="19"/>
      <c r="I105" s="19"/>
      <c r="J105" s="19"/>
      <c r="K105" s="32"/>
      <c r="L105" s="27"/>
      <c r="M105" s="33"/>
    </row>
    <row r="106" spans="2:13" ht="14.25" customHeight="1">
      <c r="B106" s="27"/>
      <c r="C106" s="30"/>
      <c r="D106" s="29"/>
      <c r="E106" s="19"/>
      <c r="F106" s="19"/>
      <c r="G106" s="19"/>
      <c r="H106" s="19"/>
      <c r="I106" s="19"/>
      <c r="J106" s="19"/>
      <c r="K106" s="32"/>
      <c r="L106" s="27"/>
      <c r="M106" s="33"/>
    </row>
    <row r="107" spans="2:13" ht="14.25" customHeight="1">
      <c r="B107" s="27"/>
      <c r="C107" s="30"/>
      <c r="D107" s="29"/>
      <c r="E107" s="19"/>
      <c r="F107" s="19"/>
      <c r="G107" s="19"/>
      <c r="H107" s="19"/>
      <c r="I107" s="19"/>
      <c r="J107" s="19"/>
      <c r="K107" s="32"/>
      <c r="L107" s="27"/>
      <c r="M107" s="33"/>
    </row>
    <row r="108" spans="2:13" ht="14.25" customHeight="1">
      <c r="B108" s="27"/>
      <c r="C108" s="30"/>
      <c r="D108" s="29"/>
      <c r="E108" s="19"/>
      <c r="F108" s="19"/>
      <c r="G108" s="19"/>
      <c r="H108" s="19"/>
      <c r="I108" s="19"/>
      <c r="J108" s="19"/>
      <c r="K108" s="32"/>
      <c r="L108" s="27"/>
      <c r="M108" s="33"/>
    </row>
    <row r="109" spans="2:13" ht="14.25" customHeight="1">
      <c r="B109" s="27"/>
      <c r="C109" s="30"/>
      <c r="D109" s="29"/>
      <c r="E109" s="19"/>
      <c r="F109" s="19"/>
      <c r="G109" s="19"/>
      <c r="H109" s="19"/>
      <c r="I109" s="19"/>
      <c r="J109" s="19"/>
      <c r="K109" s="32"/>
      <c r="L109" s="27"/>
      <c r="M109" s="33"/>
    </row>
    <row r="110" spans="2:13" ht="14.25" customHeight="1">
      <c r="B110" s="27"/>
      <c r="C110" s="30"/>
      <c r="D110" s="29"/>
      <c r="E110" s="19"/>
      <c r="F110" s="19"/>
      <c r="G110" s="19"/>
      <c r="H110" s="19"/>
      <c r="I110" s="19"/>
      <c r="J110" s="19"/>
      <c r="K110" s="32"/>
      <c r="L110" s="27"/>
      <c r="M110" s="33"/>
    </row>
    <row r="111" spans="2:13" ht="14.25" customHeight="1">
      <c r="B111" s="27"/>
      <c r="C111" s="30"/>
      <c r="D111" s="29"/>
      <c r="E111" s="19"/>
      <c r="F111" s="19"/>
      <c r="G111" s="19"/>
      <c r="H111" s="19"/>
      <c r="I111" s="19"/>
      <c r="J111" s="19"/>
      <c r="K111" s="32"/>
      <c r="L111" s="27"/>
      <c r="M111" s="33"/>
    </row>
    <row r="112" spans="2:13" ht="14.25" customHeight="1">
      <c r="B112" s="27"/>
      <c r="C112" s="30"/>
      <c r="D112" s="29"/>
      <c r="E112" s="19"/>
      <c r="F112" s="19"/>
      <c r="G112" s="19"/>
      <c r="H112" s="19"/>
      <c r="I112" s="19"/>
      <c r="J112" s="19"/>
      <c r="K112" s="32"/>
      <c r="L112" s="27"/>
      <c r="M112" s="33"/>
    </row>
    <row r="113" spans="2:13" ht="14.25" customHeight="1">
      <c r="B113" s="27"/>
      <c r="C113" s="30"/>
      <c r="D113" s="29"/>
      <c r="E113" s="19"/>
      <c r="F113" s="19"/>
      <c r="G113" s="19"/>
      <c r="H113" s="19"/>
      <c r="I113" s="19"/>
      <c r="J113" s="19"/>
      <c r="K113" s="32"/>
      <c r="L113" s="27"/>
      <c r="M113" s="33"/>
    </row>
    <row r="114" spans="2:13" ht="14.25" customHeight="1">
      <c r="B114" s="27"/>
      <c r="C114" s="30"/>
      <c r="D114" s="29"/>
      <c r="E114" s="19"/>
      <c r="F114" s="19"/>
      <c r="G114" s="19"/>
      <c r="H114" s="19"/>
      <c r="I114" s="19"/>
      <c r="J114" s="19"/>
      <c r="K114" s="32"/>
      <c r="L114" s="27"/>
      <c r="M114" s="33"/>
    </row>
    <row r="115" spans="2:13" ht="14.25" customHeight="1">
      <c r="B115" s="27"/>
      <c r="C115" s="30"/>
      <c r="D115" s="29"/>
      <c r="E115" s="19"/>
      <c r="F115" s="19"/>
      <c r="G115" s="19"/>
      <c r="H115" s="19"/>
      <c r="I115" s="19"/>
      <c r="J115" s="19"/>
      <c r="K115" s="32"/>
      <c r="L115" s="27"/>
      <c r="M115" s="33"/>
    </row>
    <row r="116" spans="2:13" ht="14.25" customHeight="1">
      <c r="B116" s="27"/>
      <c r="C116" s="30"/>
      <c r="D116" s="29"/>
      <c r="E116" s="19"/>
      <c r="F116" s="19"/>
      <c r="G116" s="19"/>
      <c r="H116" s="19"/>
      <c r="I116" s="19"/>
      <c r="J116" s="19"/>
      <c r="K116" s="32"/>
      <c r="L116" s="27"/>
      <c r="M116" s="33"/>
    </row>
    <row r="117" spans="2:13" ht="14.25" customHeight="1">
      <c r="B117" s="27"/>
      <c r="C117" s="30"/>
      <c r="D117" s="29"/>
      <c r="E117" s="19"/>
      <c r="F117" s="19"/>
      <c r="G117" s="19"/>
      <c r="H117" s="19"/>
      <c r="I117" s="19"/>
      <c r="J117" s="19"/>
      <c r="K117" s="32"/>
      <c r="L117" s="27"/>
      <c r="M117" s="33"/>
    </row>
    <row r="118" spans="2:13" ht="14.25" customHeight="1">
      <c r="B118" s="27"/>
      <c r="C118" s="30"/>
      <c r="D118" s="29"/>
      <c r="E118" s="19"/>
      <c r="F118" s="19"/>
      <c r="G118" s="19"/>
      <c r="H118" s="19"/>
      <c r="I118" s="19"/>
      <c r="J118" s="19"/>
      <c r="K118" s="32"/>
      <c r="L118" s="27"/>
      <c r="M118" s="33"/>
    </row>
    <row r="119" spans="2:13" ht="14.25" customHeight="1">
      <c r="B119" s="27"/>
      <c r="C119" s="30"/>
      <c r="D119" s="29"/>
      <c r="E119" s="19"/>
      <c r="F119" s="19"/>
      <c r="G119" s="19"/>
      <c r="H119" s="19"/>
      <c r="I119" s="19"/>
      <c r="J119" s="19"/>
      <c r="K119" s="32"/>
      <c r="L119" s="27"/>
      <c r="M119" s="33"/>
    </row>
    <row r="120" spans="2:13" ht="14.25" customHeight="1">
      <c r="B120" s="27"/>
      <c r="C120" s="30"/>
      <c r="D120" s="29"/>
      <c r="E120" s="19"/>
      <c r="F120" s="19"/>
      <c r="G120" s="19"/>
      <c r="H120" s="19"/>
      <c r="I120" s="19"/>
      <c r="J120" s="19"/>
      <c r="K120" s="32"/>
      <c r="L120" s="27"/>
      <c r="M120" s="33"/>
    </row>
    <row r="121" spans="2:13" ht="14.25" customHeight="1">
      <c r="B121" s="27"/>
      <c r="C121" s="30"/>
      <c r="D121" s="29"/>
      <c r="E121" s="19"/>
      <c r="F121" s="19"/>
      <c r="G121" s="19"/>
      <c r="H121" s="19"/>
      <c r="I121" s="19"/>
      <c r="J121" s="19"/>
      <c r="K121" s="32"/>
      <c r="L121" s="27"/>
      <c r="M121" s="33"/>
    </row>
    <row r="122" spans="2:13" ht="14.25" customHeight="1">
      <c r="B122" s="27"/>
      <c r="C122" s="30"/>
      <c r="D122" s="29"/>
      <c r="E122" s="19"/>
      <c r="F122" s="19"/>
      <c r="G122" s="19"/>
      <c r="H122" s="19"/>
      <c r="I122" s="19"/>
      <c r="J122" s="19"/>
      <c r="K122" s="32"/>
      <c r="L122" s="27"/>
      <c r="M122" s="33"/>
    </row>
    <row r="123" spans="2:13" ht="14.25" customHeight="1">
      <c r="B123" s="27"/>
      <c r="C123" s="30"/>
      <c r="D123" s="29"/>
      <c r="E123" s="19"/>
      <c r="F123" s="19"/>
      <c r="G123" s="19"/>
      <c r="H123" s="19"/>
      <c r="I123" s="19"/>
      <c r="J123" s="19"/>
      <c r="K123" s="32"/>
      <c r="L123" s="27"/>
      <c r="M123" s="33"/>
    </row>
    <row r="124" spans="2:13" ht="14.25" customHeight="1">
      <c r="B124" s="27"/>
      <c r="C124" s="30"/>
      <c r="D124" s="29"/>
      <c r="E124" s="19"/>
      <c r="F124" s="19"/>
      <c r="G124" s="19"/>
      <c r="H124" s="19"/>
      <c r="I124" s="19"/>
      <c r="J124" s="19"/>
      <c r="K124" s="32"/>
      <c r="L124" s="27"/>
      <c r="M124" s="33"/>
    </row>
    <row r="125" spans="2:13" ht="14.25" customHeight="1">
      <c r="B125" s="27"/>
      <c r="C125" s="30"/>
      <c r="D125" s="29"/>
      <c r="E125" s="19"/>
      <c r="F125" s="19"/>
      <c r="G125" s="19"/>
      <c r="H125" s="19"/>
      <c r="I125" s="19"/>
      <c r="J125" s="19"/>
      <c r="K125" s="32"/>
      <c r="L125" s="27"/>
      <c r="M125" s="33"/>
    </row>
    <row r="126" spans="2:13" ht="14.25" customHeight="1">
      <c r="B126" s="27"/>
      <c r="C126" s="30"/>
      <c r="D126" s="29"/>
      <c r="E126" s="19"/>
      <c r="F126" s="19"/>
      <c r="G126" s="19"/>
      <c r="H126" s="19"/>
      <c r="I126" s="19"/>
      <c r="J126" s="19"/>
      <c r="K126" s="32"/>
      <c r="L126" s="27"/>
      <c r="M126" s="33"/>
    </row>
    <row r="127" spans="2:13" ht="14.25" customHeight="1">
      <c r="B127" s="27"/>
      <c r="C127" s="30"/>
      <c r="D127" s="29"/>
      <c r="E127" s="19"/>
      <c r="F127" s="19"/>
      <c r="G127" s="19"/>
      <c r="H127" s="19"/>
      <c r="I127" s="19"/>
      <c r="J127" s="19"/>
      <c r="K127" s="32"/>
      <c r="L127" s="27"/>
      <c r="M127" s="33"/>
    </row>
    <row r="128" spans="2:13" ht="14.25" customHeight="1">
      <c r="B128" s="27"/>
      <c r="C128" s="30"/>
      <c r="D128" s="29"/>
      <c r="E128" s="19"/>
      <c r="F128" s="19"/>
      <c r="G128" s="19"/>
      <c r="H128" s="19"/>
      <c r="I128" s="19"/>
      <c r="J128" s="19"/>
      <c r="K128" s="32"/>
      <c r="L128" s="27"/>
      <c r="M128" s="33"/>
    </row>
    <row r="129" spans="2:13" ht="14.25" customHeight="1">
      <c r="B129" s="27"/>
      <c r="C129" s="30"/>
      <c r="D129" s="29"/>
      <c r="E129" s="19"/>
      <c r="F129" s="19"/>
      <c r="G129" s="19"/>
      <c r="H129" s="19"/>
      <c r="I129" s="19"/>
      <c r="J129" s="19"/>
      <c r="K129" s="32"/>
      <c r="L129" s="27"/>
      <c r="M129" s="33"/>
    </row>
    <row r="130" spans="2:13" ht="14.25" customHeight="1">
      <c r="B130" s="27"/>
      <c r="C130" s="30"/>
      <c r="D130" s="29"/>
      <c r="E130" s="19"/>
      <c r="F130" s="19"/>
      <c r="G130" s="19"/>
      <c r="H130" s="19"/>
      <c r="I130" s="19"/>
      <c r="J130" s="19"/>
      <c r="K130" s="32"/>
      <c r="L130" s="27"/>
      <c r="M130" s="33"/>
    </row>
    <row r="131" spans="2:13" ht="14.25" customHeight="1">
      <c r="B131" s="27"/>
      <c r="C131" s="30"/>
      <c r="D131" s="29"/>
      <c r="E131" s="19"/>
      <c r="F131" s="19"/>
      <c r="G131" s="19"/>
      <c r="H131" s="19"/>
      <c r="I131" s="19"/>
      <c r="J131" s="19"/>
      <c r="K131" s="32"/>
      <c r="L131" s="27"/>
      <c r="M131" s="33"/>
    </row>
    <row r="132" spans="2:13" ht="14.25" customHeight="1">
      <c r="B132" s="27"/>
      <c r="C132" s="30"/>
      <c r="D132" s="29"/>
      <c r="E132" s="19"/>
      <c r="F132" s="19"/>
      <c r="G132" s="19"/>
      <c r="H132" s="19"/>
      <c r="I132" s="19"/>
      <c r="J132" s="19"/>
      <c r="K132" s="32"/>
      <c r="L132" s="27"/>
      <c r="M132" s="33"/>
    </row>
    <row r="133" spans="2:13" ht="14.25" customHeight="1">
      <c r="B133" s="27"/>
      <c r="C133" s="30"/>
      <c r="D133" s="29"/>
      <c r="E133" s="19"/>
      <c r="F133" s="19"/>
      <c r="G133" s="19"/>
      <c r="H133" s="19"/>
      <c r="I133" s="19"/>
      <c r="J133" s="19"/>
      <c r="K133" s="32"/>
      <c r="L133" s="27"/>
      <c r="M133" s="33"/>
    </row>
    <row r="134" spans="2:13" ht="14.25" customHeight="1">
      <c r="B134" s="27"/>
      <c r="C134" s="30"/>
      <c r="D134" s="29"/>
      <c r="E134" s="19"/>
      <c r="F134" s="19"/>
      <c r="G134" s="19"/>
      <c r="H134" s="19"/>
      <c r="I134" s="19"/>
      <c r="J134" s="19"/>
      <c r="K134" s="32"/>
      <c r="L134" s="27"/>
      <c r="M134" s="33"/>
    </row>
    <row r="135" spans="2:13" ht="14.25" customHeight="1">
      <c r="B135" s="27"/>
      <c r="C135" s="30"/>
      <c r="D135" s="29"/>
      <c r="E135" s="19"/>
      <c r="F135" s="19"/>
      <c r="G135" s="19"/>
      <c r="H135" s="19"/>
      <c r="I135" s="19"/>
      <c r="J135" s="19"/>
      <c r="K135" s="32"/>
      <c r="L135" s="27"/>
      <c r="M135" s="33"/>
    </row>
    <row r="136" spans="2:13" ht="14.25" customHeight="1">
      <c r="B136" s="27"/>
      <c r="C136" s="30"/>
      <c r="D136" s="29"/>
      <c r="E136" s="19"/>
      <c r="F136" s="19"/>
      <c r="G136" s="19"/>
      <c r="H136" s="19"/>
      <c r="I136" s="19"/>
      <c r="J136" s="19"/>
      <c r="K136" s="32"/>
      <c r="L136" s="27"/>
      <c r="M136" s="33"/>
    </row>
    <row r="137" spans="2:13" ht="14.25" customHeight="1">
      <c r="B137" s="27"/>
      <c r="C137" s="30"/>
      <c r="D137" s="29"/>
      <c r="E137" s="19"/>
      <c r="F137" s="19"/>
      <c r="G137" s="19"/>
      <c r="H137" s="19"/>
      <c r="I137" s="19"/>
      <c r="J137" s="19"/>
      <c r="K137" s="32"/>
      <c r="L137" s="27"/>
      <c r="M137" s="33"/>
    </row>
    <row r="138" spans="2:13" ht="14.25" customHeight="1">
      <c r="B138" s="27"/>
      <c r="C138" s="30"/>
      <c r="D138" s="29"/>
      <c r="E138" s="19"/>
      <c r="F138" s="19"/>
      <c r="G138" s="19"/>
      <c r="H138" s="19"/>
      <c r="I138" s="19"/>
      <c r="J138" s="19"/>
      <c r="K138" s="32"/>
      <c r="L138" s="27"/>
      <c r="M138" s="33"/>
    </row>
    <row r="139" spans="2:13" ht="14.25" customHeight="1">
      <c r="B139" s="27"/>
      <c r="C139" s="30"/>
      <c r="D139" s="29"/>
      <c r="E139" s="19"/>
      <c r="F139" s="19"/>
      <c r="G139" s="19"/>
      <c r="H139" s="19"/>
      <c r="I139" s="19"/>
      <c r="J139" s="19"/>
      <c r="K139" s="32"/>
      <c r="L139" s="27"/>
      <c r="M139" s="33"/>
    </row>
    <row r="140" spans="2:13" ht="14.25" customHeight="1">
      <c r="B140" s="27"/>
      <c r="C140" s="30"/>
      <c r="D140" s="29"/>
      <c r="E140" s="19"/>
      <c r="F140" s="19"/>
      <c r="G140" s="19"/>
      <c r="H140" s="19"/>
      <c r="I140" s="19"/>
      <c r="J140" s="19"/>
      <c r="K140" s="32"/>
      <c r="L140" s="27"/>
      <c r="M140" s="33"/>
    </row>
    <row r="141" spans="2:13" ht="14.25" customHeight="1">
      <c r="B141" s="27"/>
      <c r="C141" s="30"/>
      <c r="D141" s="29"/>
      <c r="E141" s="19"/>
      <c r="F141" s="19"/>
      <c r="G141" s="19"/>
      <c r="H141" s="19"/>
      <c r="I141" s="19"/>
      <c r="J141" s="19"/>
      <c r="K141" s="32"/>
      <c r="L141" s="27"/>
      <c r="M141" s="33"/>
    </row>
    <row r="142" spans="2:13" ht="14.25" customHeight="1">
      <c r="B142" s="27"/>
      <c r="C142" s="30"/>
      <c r="D142" s="29"/>
      <c r="E142" s="19"/>
      <c r="F142" s="19"/>
      <c r="G142" s="19"/>
      <c r="H142" s="19"/>
      <c r="I142" s="19"/>
      <c r="J142" s="19"/>
      <c r="K142" s="32"/>
      <c r="L142" s="27"/>
      <c r="M142" s="33"/>
    </row>
    <row r="143" spans="2:13" ht="14.25" customHeight="1">
      <c r="B143" s="27"/>
      <c r="C143" s="30"/>
      <c r="D143" s="29"/>
      <c r="E143" s="19"/>
      <c r="F143" s="19"/>
      <c r="G143" s="19"/>
      <c r="H143" s="19"/>
      <c r="I143" s="19"/>
      <c r="J143" s="19"/>
      <c r="K143" s="32"/>
      <c r="L143" s="27"/>
      <c r="M143" s="33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68"/>
  <sheetViews>
    <sheetView workbookViewId="0" topLeftCell="A31">
      <selection activeCell="B54" sqref="B54"/>
    </sheetView>
  </sheetViews>
  <sheetFormatPr defaultColWidth="9.140625" defaultRowHeight="12.75"/>
  <cols>
    <col min="1" max="1" width="4.140625" style="9" bestFit="1" customWidth="1"/>
    <col min="2" max="2" width="30.421875" style="9" customWidth="1"/>
    <col min="3" max="16384" width="9.00390625" style="9" customWidth="1"/>
  </cols>
  <sheetData>
    <row r="1" ht="15.75" thickBot="1"/>
    <row r="2" spans="1:8" ht="13.5" customHeight="1">
      <c r="A2" s="60" t="s">
        <v>9</v>
      </c>
      <c r="B2" s="62" t="s">
        <v>15</v>
      </c>
      <c r="C2" s="64" t="s">
        <v>16</v>
      </c>
      <c r="D2" s="66" t="s">
        <v>6</v>
      </c>
      <c r="E2" s="60" t="s">
        <v>7</v>
      </c>
      <c r="F2" s="60" t="s">
        <v>12</v>
      </c>
      <c r="G2" s="60" t="s">
        <v>13</v>
      </c>
      <c r="H2" s="10"/>
    </row>
    <row r="3" spans="1:8" ht="13.5" customHeight="1" thickBot="1">
      <c r="A3" s="61" t="s">
        <v>8</v>
      </c>
      <c r="B3" s="63"/>
      <c r="C3" s="65"/>
      <c r="D3" s="67"/>
      <c r="E3" s="61"/>
      <c r="F3" s="61" t="s">
        <v>10</v>
      </c>
      <c r="G3" s="61" t="s">
        <v>11</v>
      </c>
      <c r="H3" s="10"/>
    </row>
    <row r="4" spans="1:8" s="18" customFormat="1" ht="15.75">
      <c r="A4" s="11">
        <v>39</v>
      </c>
      <c r="B4" s="12" t="s">
        <v>79</v>
      </c>
      <c r="C4" s="13">
        <v>330</v>
      </c>
      <c r="D4" s="14">
        <v>40</v>
      </c>
      <c r="E4" s="15">
        <v>290</v>
      </c>
      <c r="F4" s="16">
        <v>11</v>
      </c>
      <c r="G4" s="16"/>
      <c r="H4" s="17"/>
    </row>
    <row r="5" spans="1:7" ht="15.75">
      <c r="A5" s="11">
        <v>18</v>
      </c>
      <c r="B5" s="12" t="s">
        <v>72</v>
      </c>
      <c r="C5" s="13">
        <v>540</v>
      </c>
      <c r="D5" s="14">
        <v>0</v>
      </c>
      <c r="E5" s="15">
        <v>540</v>
      </c>
      <c r="F5" s="16">
        <v>25</v>
      </c>
      <c r="G5" s="16"/>
    </row>
    <row r="6" spans="1:7" ht="15.75">
      <c r="A6" s="11">
        <v>25</v>
      </c>
      <c r="B6" s="12" t="s">
        <v>75</v>
      </c>
      <c r="C6" s="13">
        <v>510</v>
      </c>
      <c r="D6" s="14">
        <v>20</v>
      </c>
      <c r="E6" s="15">
        <v>490</v>
      </c>
      <c r="F6" s="16">
        <v>20</v>
      </c>
      <c r="G6" s="16"/>
    </row>
    <row r="7" spans="1:7" ht="15.75">
      <c r="A7" s="11">
        <v>43</v>
      </c>
      <c r="B7" s="12" t="s">
        <v>57</v>
      </c>
      <c r="C7" s="13">
        <v>230</v>
      </c>
      <c r="D7" s="14">
        <v>0</v>
      </c>
      <c r="E7" s="15">
        <v>230</v>
      </c>
      <c r="F7" s="16">
        <v>8</v>
      </c>
      <c r="G7" s="16"/>
    </row>
    <row r="8" spans="1:7" ht="15.75">
      <c r="A8" s="11">
        <v>40</v>
      </c>
      <c r="B8" s="12" t="s">
        <v>64</v>
      </c>
      <c r="C8" s="13">
        <v>350</v>
      </c>
      <c r="D8" s="14">
        <v>80</v>
      </c>
      <c r="E8" s="15">
        <v>270</v>
      </c>
      <c r="F8" s="16"/>
      <c r="G8" s="16">
        <v>29</v>
      </c>
    </row>
    <row r="9" spans="1:7" ht="15.75">
      <c r="A9" s="11">
        <v>9</v>
      </c>
      <c r="B9" s="12" t="s">
        <v>45</v>
      </c>
      <c r="C9" s="13">
        <v>630</v>
      </c>
      <c r="D9" s="14">
        <v>0</v>
      </c>
      <c r="E9" s="15">
        <v>630</v>
      </c>
      <c r="F9" s="16"/>
      <c r="G9" s="16">
        <v>50</v>
      </c>
    </row>
    <row r="10" spans="1:7" ht="15.75">
      <c r="A10" s="11">
        <v>3</v>
      </c>
      <c r="B10" s="12" t="s">
        <v>1</v>
      </c>
      <c r="C10" s="13">
        <v>750</v>
      </c>
      <c r="D10" s="14">
        <v>20</v>
      </c>
      <c r="E10" s="15">
        <v>730</v>
      </c>
      <c r="F10" s="16">
        <v>41</v>
      </c>
      <c r="G10" s="16"/>
    </row>
    <row r="11" spans="1:7" ht="15.75">
      <c r="A11" s="11" t="s">
        <v>59</v>
      </c>
      <c r="B11" s="12" t="s">
        <v>67</v>
      </c>
      <c r="C11" s="13">
        <v>440</v>
      </c>
      <c r="D11" s="14">
        <v>0</v>
      </c>
      <c r="E11" s="15">
        <v>440</v>
      </c>
      <c r="F11" s="16">
        <v>17</v>
      </c>
      <c r="G11" s="16"/>
    </row>
    <row r="12" spans="1:7" ht="15.75">
      <c r="A12" s="11">
        <v>34</v>
      </c>
      <c r="B12" s="12" t="s">
        <v>62</v>
      </c>
      <c r="C12" s="13">
        <v>380</v>
      </c>
      <c r="D12" s="14">
        <v>0</v>
      </c>
      <c r="E12" s="15">
        <v>380</v>
      </c>
      <c r="F12" s="16"/>
      <c r="G12" s="16">
        <v>32</v>
      </c>
    </row>
    <row r="13" spans="1:7" ht="15.75">
      <c r="A13" s="15" t="s">
        <v>41</v>
      </c>
      <c r="B13" s="12" t="s">
        <v>35</v>
      </c>
      <c r="C13" s="13"/>
      <c r="D13" s="14"/>
      <c r="E13" s="15"/>
      <c r="F13" s="16">
        <v>50</v>
      </c>
      <c r="G13" s="16"/>
    </row>
    <row r="14" spans="1:7" ht="15.75">
      <c r="A14" s="11" t="s">
        <v>61</v>
      </c>
      <c r="B14" s="12" t="s">
        <v>70</v>
      </c>
      <c r="C14" s="13">
        <v>600</v>
      </c>
      <c r="D14" s="14">
        <v>0</v>
      </c>
      <c r="E14" s="15">
        <v>600</v>
      </c>
      <c r="F14" s="16">
        <v>30</v>
      </c>
      <c r="G14" s="16"/>
    </row>
    <row r="15" spans="1:7" ht="15.75">
      <c r="A15" s="11">
        <v>48</v>
      </c>
      <c r="B15" s="12" t="s">
        <v>85</v>
      </c>
      <c r="C15" s="13">
        <v>130</v>
      </c>
      <c r="D15" s="14">
        <v>0</v>
      </c>
      <c r="E15" s="15">
        <v>130</v>
      </c>
      <c r="F15" s="16"/>
      <c r="G15" s="16">
        <v>25</v>
      </c>
    </row>
    <row r="16" spans="1:7" ht="15.75">
      <c r="A16" s="11">
        <v>38</v>
      </c>
      <c r="B16" s="12" t="s">
        <v>87</v>
      </c>
      <c r="C16" s="13">
        <v>570</v>
      </c>
      <c r="D16" s="14">
        <v>220</v>
      </c>
      <c r="E16" s="15">
        <v>350</v>
      </c>
      <c r="F16" s="16">
        <v>12</v>
      </c>
      <c r="G16" s="16"/>
    </row>
    <row r="17" spans="1:7" ht="15.75">
      <c r="A17" s="11">
        <v>30</v>
      </c>
      <c r="B17" s="12" t="s">
        <v>49</v>
      </c>
      <c r="C17" s="13">
        <v>430</v>
      </c>
      <c r="D17" s="14">
        <v>0</v>
      </c>
      <c r="E17" s="15">
        <v>430</v>
      </c>
      <c r="F17" s="16">
        <v>15</v>
      </c>
      <c r="G17" s="16"/>
    </row>
    <row r="18" spans="1:7" ht="15.75">
      <c r="A18" s="11">
        <v>24</v>
      </c>
      <c r="B18" s="12" t="s">
        <v>74</v>
      </c>
      <c r="C18" s="13">
        <v>490</v>
      </c>
      <c r="D18" s="14">
        <v>0</v>
      </c>
      <c r="E18" s="15">
        <v>490</v>
      </c>
      <c r="F18" s="16"/>
      <c r="G18" s="16">
        <v>36</v>
      </c>
    </row>
    <row r="19" spans="1:7" ht="15.75">
      <c r="A19" s="11">
        <v>36</v>
      </c>
      <c r="B19" s="12" t="s">
        <v>78</v>
      </c>
      <c r="C19" s="13">
        <v>370</v>
      </c>
      <c r="D19" s="14">
        <v>0</v>
      </c>
      <c r="E19" s="15">
        <v>370</v>
      </c>
      <c r="F19" s="16"/>
      <c r="G19" s="16">
        <v>31</v>
      </c>
    </row>
    <row r="20" spans="1:7" ht="15.75">
      <c r="A20" s="11">
        <v>5</v>
      </c>
      <c r="B20" s="12" t="s">
        <v>30</v>
      </c>
      <c r="C20" s="13">
        <v>830</v>
      </c>
      <c r="D20" s="14">
        <v>120</v>
      </c>
      <c r="E20" s="15">
        <v>710</v>
      </c>
      <c r="F20" s="16">
        <v>36</v>
      </c>
      <c r="G20" s="16"/>
    </row>
    <row r="21" spans="1:7" ht="15.75">
      <c r="A21" s="11">
        <v>17</v>
      </c>
      <c r="B21" s="12" t="s">
        <v>71</v>
      </c>
      <c r="C21" s="13">
        <v>550</v>
      </c>
      <c r="D21" s="14">
        <v>0</v>
      </c>
      <c r="E21" s="15">
        <v>550</v>
      </c>
      <c r="F21" s="16">
        <v>26</v>
      </c>
      <c r="G21" s="16"/>
    </row>
    <row r="22" spans="1:7" ht="15.75">
      <c r="A22" s="11" t="s">
        <v>43</v>
      </c>
      <c r="B22" s="12" t="s">
        <v>54</v>
      </c>
      <c r="C22" s="13">
        <v>500</v>
      </c>
      <c r="D22" s="14">
        <v>0</v>
      </c>
      <c r="E22" s="15">
        <v>500</v>
      </c>
      <c r="F22" s="16">
        <v>21</v>
      </c>
      <c r="G22" s="16"/>
    </row>
    <row r="23" spans="1:7" ht="15.75">
      <c r="A23" s="11" t="s">
        <v>59</v>
      </c>
      <c r="B23" s="12" t="s">
        <v>97</v>
      </c>
      <c r="C23" s="13">
        <v>440</v>
      </c>
      <c r="D23" s="14">
        <v>0</v>
      </c>
      <c r="E23" s="15">
        <v>440</v>
      </c>
      <c r="F23" s="16"/>
      <c r="G23" s="16">
        <v>35</v>
      </c>
    </row>
    <row r="24" spans="1:7" ht="15.75">
      <c r="A24" s="11">
        <v>35</v>
      </c>
      <c r="B24" s="12" t="s">
        <v>77</v>
      </c>
      <c r="C24" s="13">
        <v>480</v>
      </c>
      <c r="D24" s="14">
        <v>100</v>
      </c>
      <c r="E24" s="15">
        <v>380</v>
      </c>
      <c r="F24" s="16">
        <v>13</v>
      </c>
      <c r="G24" s="16"/>
    </row>
    <row r="25" spans="1:7" ht="15.75">
      <c r="A25" s="11">
        <v>47</v>
      </c>
      <c r="B25" s="12" t="s">
        <v>84</v>
      </c>
      <c r="C25" s="13">
        <v>140</v>
      </c>
      <c r="D25" s="14">
        <v>0</v>
      </c>
      <c r="E25" s="15">
        <v>140</v>
      </c>
      <c r="F25" s="16">
        <v>6</v>
      </c>
      <c r="G25" s="16"/>
    </row>
    <row r="26" spans="1:7" ht="15.75">
      <c r="A26" s="11">
        <v>4</v>
      </c>
      <c r="B26" s="12" t="s">
        <v>17</v>
      </c>
      <c r="C26" s="13">
        <v>710</v>
      </c>
      <c r="D26" s="14">
        <v>0</v>
      </c>
      <c r="E26" s="15">
        <v>710</v>
      </c>
      <c r="F26" s="16">
        <v>38</v>
      </c>
      <c r="G26" s="16"/>
    </row>
    <row r="27" spans="1:7" ht="15.75">
      <c r="A27" s="11" t="s">
        <v>59</v>
      </c>
      <c r="B27" s="12" t="s">
        <v>96</v>
      </c>
      <c r="C27" s="13">
        <v>440</v>
      </c>
      <c r="D27" s="14">
        <v>0</v>
      </c>
      <c r="E27" s="15">
        <v>440</v>
      </c>
      <c r="F27" s="16">
        <v>16</v>
      </c>
      <c r="G27" s="16"/>
    </row>
    <row r="28" spans="1:7" ht="15.75">
      <c r="A28" s="11">
        <v>40</v>
      </c>
      <c r="B28" s="12" t="s">
        <v>65</v>
      </c>
      <c r="C28" s="13">
        <v>350</v>
      </c>
      <c r="D28" s="14">
        <v>80</v>
      </c>
      <c r="E28" s="15">
        <v>270</v>
      </c>
      <c r="F28" s="16">
        <v>10</v>
      </c>
      <c r="G28" s="16"/>
    </row>
    <row r="29" spans="1:7" ht="15.75">
      <c r="A29" s="11">
        <v>11</v>
      </c>
      <c r="B29" s="12" t="s">
        <v>29</v>
      </c>
      <c r="C29" s="13">
        <v>610</v>
      </c>
      <c r="D29" s="14">
        <v>0</v>
      </c>
      <c r="E29" s="15">
        <v>610</v>
      </c>
      <c r="F29" s="16"/>
      <c r="G29" s="16">
        <v>45</v>
      </c>
    </row>
    <row r="30" spans="1:7" ht="15.75">
      <c r="A30" s="11">
        <v>42</v>
      </c>
      <c r="B30" s="12" t="s">
        <v>81</v>
      </c>
      <c r="C30" s="13">
        <v>240</v>
      </c>
      <c r="D30" s="14">
        <v>0</v>
      </c>
      <c r="E30" s="15">
        <v>240</v>
      </c>
      <c r="F30" s="16"/>
      <c r="G30" s="16">
        <v>28</v>
      </c>
    </row>
    <row r="31" spans="1:7" ht="15.75">
      <c r="A31" s="11">
        <v>19</v>
      </c>
      <c r="B31" s="12" t="s">
        <v>88</v>
      </c>
      <c r="C31" s="13">
        <v>520</v>
      </c>
      <c r="D31" s="14">
        <v>0</v>
      </c>
      <c r="E31" s="15">
        <v>520</v>
      </c>
      <c r="F31" s="16">
        <v>24</v>
      </c>
      <c r="G31" s="16"/>
    </row>
    <row r="32" spans="1:7" ht="15.75">
      <c r="A32" s="11">
        <v>41</v>
      </c>
      <c r="B32" s="12" t="s">
        <v>80</v>
      </c>
      <c r="C32" s="13">
        <v>260</v>
      </c>
      <c r="D32" s="14">
        <v>0</v>
      </c>
      <c r="E32" s="15">
        <v>260</v>
      </c>
      <c r="F32" s="16">
        <v>9</v>
      </c>
      <c r="G32" s="16"/>
    </row>
    <row r="33" spans="1:7" ht="15.75">
      <c r="A33" s="11">
        <v>20</v>
      </c>
      <c r="B33" s="12" t="s">
        <v>105</v>
      </c>
      <c r="C33" s="13">
        <v>540</v>
      </c>
      <c r="D33" s="14">
        <v>20</v>
      </c>
      <c r="E33" s="15">
        <v>520</v>
      </c>
      <c r="F33" s="16"/>
      <c r="G33" s="16">
        <v>41</v>
      </c>
    </row>
    <row r="34" spans="1:7" ht="15.75">
      <c r="A34" s="11" t="s">
        <v>66</v>
      </c>
      <c r="B34" s="12" t="s">
        <v>63</v>
      </c>
      <c r="C34" s="13">
        <v>410</v>
      </c>
      <c r="D34" s="14">
        <v>0</v>
      </c>
      <c r="E34" s="15">
        <v>410</v>
      </c>
      <c r="F34" s="16"/>
      <c r="G34" s="16">
        <v>34</v>
      </c>
    </row>
    <row r="35" spans="1:7" ht="15.75">
      <c r="A35" s="11">
        <v>15</v>
      </c>
      <c r="B35" s="12" t="s">
        <v>108</v>
      </c>
      <c r="C35" s="13">
        <v>580</v>
      </c>
      <c r="D35" s="14">
        <v>0</v>
      </c>
      <c r="E35" s="15">
        <v>580</v>
      </c>
      <c r="F35" s="16">
        <v>28</v>
      </c>
      <c r="G35" s="16"/>
    </row>
    <row r="36" spans="1:7" ht="15.75">
      <c r="A36" s="11">
        <v>2</v>
      </c>
      <c r="B36" s="12" t="s">
        <v>2</v>
      </c>
      <c r="C36" s="13">
        <v>840</v>
      </c>
      <c r="D36" s="14">
        <v>20</v>
      </c>
      <c r="E36" s="15">
        <v>820</v>
      </c>
      <c r="F36" s="16">
        <v>45</v>
      </c>
      <c r="G36" s="16"/>
    </row>
    <row r="37" spans="1:7" ht="15.75">
      <c r="A37" s="11">
        <v>10</v>
      </c>
      <c r="B37" s="12" t="s">
        <v>68</v>
      </c>
      <c r="C37" s="13">
        <v>620</v>
      </c>
      <c r="D37" s="14">
        <v>0</v>
      </c>
      <c r="E37" s="15">
        <v>620</v>
      </c>
      <c r="F37" s="16">
        <v>32</v>
      </c>
      <c r="G37" s="16"/>
    </row>
    <row r="38" spans="1:7" ht="15.75">
      <c r="A38" s="11">
        <v>7</v>
      </c>
      <c r="B38" s="12" t="s">
        <v>42</v>
      </c>
      <c r="C38" s="13">
        <v>670</v>
      </c>
      <c r="D38" s="14">
        <v>0</v>
      </c>
      <c r="E38" s="15">
        <v>670</v>
      </c>
      <c r="F38" s="16">
        <v>34</v>
      </c>
      <c r="G38" s="16"/>
    </row>
    <row r="39" spans="1:7" ht="15.75">
      <c r="A39" s="11">
        <v>27</v>
      </c>
      <c r="B39" s="12" t="s">
        <v>60</v>
      </c>
      <c r="C39" s="13">
        <v>500</v>
      </c>
      <c r="D39" s="14">
        <v>40</v>
      </c>
      <c r="E39" s="15">
        <v>460</v>
      </c>
      <c r="F39" s="16">
        <v>18</v>
      </c>
      <c r="G39" s="16"/>
    </row>
    <row r="40" spans="1:7" ht="15.75">
      <c r="A40" s="11">
        <v>1</v>
      </c>
      <c r="B40" s="12" t="s">
        <v>32</v>
      </c>
      <c r="C40" s="13">
        <v>850</v>
      </c>
      <c r="D40" s="14">
        <v>0</v>
      </c>
      <c r="E40" s="15">
        <v>850</v>
      </c>
      <c r="F40" s="16">
        <v>50</v>
      </c>
      <c r="G40" s="16"/>
    </row>
    <row r="41" spans="1:7" ht="15.75">
      <c r="A41" s="11">
        <v>33</v>
      </c>
      <c r="B41" s="12" t="s">
        <v>76</v>
      </c>
      <c r="C41" s="13">
        <v>400</v>
      </c>
      <c r="D41" s="14">
        <v>0</v>
      </c>
      <c r="E41" s="15">
        <v>400</v>
      </c>
      <c r="F41" s="16"/>
      <c r="G41" s="16">
        <v>33</v>
      </c>
    </row>
    <row r="42" spans="1:7" ht="15.75">
      <c r="A42" s="11" t="s">
        <v>61</v>
      </c>
      <c r="B42" s="12" t="s">
        <v>69</v>
      </c>
      <c r="C42" s="13">
        <v>600</v>
      </c>
      <c r="D42" s="14">
        <v>0</v>
      </c>
      <c r="E42" s="15">
        <v>600</v>
      </c>
      <c r="F42" s="16">
        <v>30</v>
      </c>
      <c r="G42" s="16"/>
    </row>
    <row r="43" spans="1:7" ht="15.75">
      <c r="A43" s="11">
        <v>21</v>
      </c>
      <c r="B43" s="12" t="s">
        <v>73</v>
      </c>
      <c r="C43" s="13">
        <v>550</v>
      </c>
      <c r="D43" s="14">
        <v>40</v>
      </c>
      <c r="E43" s="15">
        <v>510</v>
      </c>
      <c r="F43" s="16">
        <v>22</v>
      </c>
      <c r="G43" s="16"/>
    </row>
    <row r="44" spans="1:7" ht="15.75">
      <c r="A44" s="11">
        <v>20</v>
      </c>
      <c r="B44" s="12" t="s">
        <v>104</v>
      </c>
      <c r="C44" s="13">
        <v>540</v>
      </c>
      <c r="D44" s="14">
        <v>20</v>
      </c>
      <c r="E44" s="15">
        <v>520</v>
      </c>
      <c r="F44" s="16">
        <v>23</v>
      </c>
      <c r="G44" s="16"/>
    </row>
    <row r="45" spans="1:7" ht="15.75">
      <c r="A45" s="11">
        <v>44</v>
      </c>
      <c r="B45" s="12" t="s">
        <v>82</v>
      </c>
      <c r="C45" s="13">
        <v>340</v>
      </c>
      <c r="D45" s="14">
        <v>160</v>
      </c>
      <c r="E45" s="15">
        <v>180</v>
      </c>
      <c r="F45" s="16">
        <v>7</v>
      </c>
      <c r="G45" s="16"/>
    </row>
    <row r="46" spans="1:7" ht="15.75">
      <c r="A46" s="11">
        <v>16</v>
      </c>
      <c r="B46" s="12" t="s">
        <v>31</v>
      </c>
      <c r="C46" s="13">
        <v>570</v>
      </c>
      <c r="D46" s="14">
        <v>0</v>
      </c>
      <c r="E46" s="15">
        <v>570</v>
      </c>
      <c r="F46" s="16">
        <v>27</v>
      </c>
      <c r="G46" s="16"/>
    </row>
    <row r="47" spans="1:7" ht="15.75">
      <c r="A47" s="11">
        <v>46</v>
      </c>
      <c r="B47" s="12" t="s">
        <v>83</v>
      </c>
      <c r="C47" s="13">
        <v>170</v>
      </c>
      <c r="D47" s="14">
        <v>20</v>
      </c>
      <c r="E47" s="15">
        <v>150</v>
      </c>
      <c r="F47" s="16"/>
      <c r="G47" s="16">
        <v>26</v>
      </c>
    </row>
    <row r="48" spans="1:7" ht="15.75">
      <c r="A48" s="11" t="s">
        <v>43</v>
      </c>
      <c r="B48" s="12" t="s">
        <v>33</v>
      </c>
      <c r="C48" s="13">
        <v>500</v>
      </c>
      <c r="D48" s="14">
        <v>0</v>
      </c>
      <c r="E48" s="15">
        <v>500</v>
      </c>
      <c r="F48" s="16"/>
      <c r="G48" s="16">
        <v>38</v>
      </c>
    </row>
    <row r="49" spans="1:7" ht="15.75">
      <c r="A49" s="11">
        <v>8</v>
      </c>
      <c r="B49" s="12" t="s">
        <v>53</v>
      </c>
      <c r="C49" s="13">
        <v>650</v>
      </c>
      <c r="D49" s="14">
        <v>0</v>
      </c>
      <c r="E49" s="15">
        <v>650</v>
      </c>
      <c r="F49" s="16">
        <v>33</v>
      </c>
      <c r="G49" s="16"/>
    </row>
    <row r="50" spans="1:7" ht="15.75">
      <c r="A50" s="11">
        <v>37</v>
      </c>
      <c r="B50" s="12" t="s">
        <v>4</v>
      </c>
      <c r="C50" s="13">
        <v>350</v>
      </c>
      <c r="D50" s="14">
        <v>0</v>
      </c>
      <c r="E50" s="15">
        <v>350</v>
      </c>
      <c r="F50" s="16"/>
      <c r="G50" s="16">
        <v>30</v>
      </c>
    </row>
    <row r="51" spans="1:7" ht="15.75">
      <c r="A51" s="11">
        <v>6</v>
      </c>
      <c r="B51" s="12" t="s">
        <v>0</v>
      </c>
      <c r="C51" s="13">
        <v>680</v>
      </c>
      <c r="D51" s="14">
        <v>0</v>
      </c>
      <c r="E51" s="15">
        <v>680</v>
      </c>
      <c r="F51" s="16">
        <v>35</v>
      </c>
      <c r="G51" s="16"/>
    </row>
    <row r="52" spans="1:7" ht="15.75">
      <c r="A52" s="11">
        <v>12</v>
      </c>
      <c r="B52" s="12" t="s">
        <v>19</v>
      </c>
      <c r="C52" s="13">
        <v>630</v>
      </c>
      <c r="D52" s="14">
        <v>20</v>
      </c>
      <c r="E52" s="15">
        <v>610</v>
      </c>
      <c r="F52" s="16">
        <v>31</v>
      </c>
      <c r="G52" s="16"/>
    </row>
    <row r="53" spans="1:7" ht="15.75">
      <c r="A53" s="11" t="s">
        <v>66</v>
      </c>
      <c r="B53" s="12" t="s">
        <v>3</v>
      </c>
      <c r="C53" s="13">
        <v>410</v>
      </c>
      <c r="D53" s="14">
        <v>0</v>
      </c>
      <c r="E53" s="15">
        <v>410</v>
      </c>
      <c r="F53" s="16">
        <v>14</v>
      </c>
      <c r="G53" s="16"/>
    </row>
    <row r="54" spans="1:7" ht="15.75">
      <c r="A54" s="11">
        <v>45</v>
      </c>
      <c r="B54" s="12" t="s">
        <v>55</v>
      </c>
      <c r="C54" s="13">
        <v>160</v>
      </c>
      <c r="D54" s="14">
        <v>0</v>
      </c>
      <c r="E54" s="15">
        <v>160</v>
      </c>
      <c r="F54" s="16"/>
      <c r="G54" s="16">
        <v>27</v>
      </c>
    </row>
    <row r="55" spans="1:7" ht="15.75">
      <c r="A55" s="11">
        <v>26</v>
      </c>
      <c r="B55" s="12" t="s">
        <v>44</v>
      </c>
      <c r="C55" s="13">
        <v>520</v>
      </c>
      <c r="D55" s="14">
        <v>40</v>
      </c>
      <c r="E55" s="15">
        <v>480</v>
      </c>
      <c r="F55" s="16">
        <v>19</v>
      </c>
      <c r="G55" s="16"/>
    </row>
    <row r="56" spans="1:7" ht="15.75">
      <c r="A56" s="11"/>
      <c r="B56" s="12"/>
      <c r="C56" s="13"/>
      <c r="D56" s="14"/>
      <c r="E56" s="15"/>
      <c r="F56" s="16"/>
      <c r="G56" s="16"/>
    </row>
    <row r="57" spans="1:7" ht="15.75">
      <c r="A57" s="11"/>
      <c r="B57" s="12"/>
      <c r="C57" s="13"/>
      <c r="D57" s="14"/>
      <c r="E57" s="15"/>
      <c r="F57" s="16"/>
      <c r="G57" s="16"/>
    </row>
    <row r="58" spans="1:7" ht="15.75">
      <c r="A58" s="11"/>
      <c r="B58" s="12"/>
      <c r="C58" s="13"/>
      <c r="D58" s="14"/>
      <c r="E58" s="15"/>
      <c r="F58" s="16"/>
      <c r="G58" s="16"/>
    </row>
    <row r="59" spans="1:7" ht="15.75">
      <c r="A59" s="11"/>
      <c r="B59" s="12"/>
      <c r="C59" s="13"/>
      <c r="D59" s="14"/>
      <c r="E59" s="15"/>
      <c r="F59" s="16"/>
      <c r="G59" s="16"/>
    </row>
    <row r="60" spans="1:7" ht="15.75">
      <c r="A60" s="11"/>
      <c r="B60" s="12"/>
      <c r="C60" s="13"/>
      <c r="D60" s="14"/>
      <c r="E60" s="15"/>
      <c r="F60" s="16"/>
      <c r="G60" s="16"/>
    </row>
    <row r="61" spans="1:7" ht="15.75">
      <c r="A61" s="11"/>
      <c r="B61" s="12"/>
      <c r="C61" s="13"/>
      <c r="D61" s="14"/>
      <c r="E61" s="15"/>
      <c r="F61" s="16"/>
      <c r="G61" s="16"/>
    </row>
    <row r="62" spans="1:7" ht="15.75">
      <c r="A62" s="11"/>
      <c r="B62" s="12"/>
      <c r="C62" s="13"/>
      <c r="D62" s="14"/>
      <c r="E62" s="15"/>
      <c r="F62" s="16"/>
      <c r="G62" s="16"/>
    </row>
    <row r="63" spans="1:7" ht="15.75">
      <c r="A63" s="11"/>
      <c r="B63" s="12"/>
      <c r="C63" s="13"/>
      <c r="D63" s="14"/>
      <c r="E63" s="15"/>
      <c r="F63" s="16"/>
      <c r="G63" s="16"/>
    </row>
    <row r="64" spans="1:7" ht="15.75">
      <c r="A64" s="11"/>
      <c r="B64" s="12"/>
      <c r="C64" s="13"/>
      <c r="D64" s="14"/>
      <c r="E64" s="15"/>
      <c r="F64" s="16"/>
      <c r="G64" s="16"/>
    </row>
    <row r="65" spans="1:7" ht="15.75">
      <c r="A65" s="11"/>
      <c r="B65" s="12"/>
      <c r="C65" s="13"/>
      <c r="D65" s="14"/>
      <c r="E65" s="15"/>
      <c r="F65" s="16"/>
      <c r="G65" s="16"/>
    </row>
    <row r="66" spans="1:7" ht="15.75">
      <c r="A66" s="11"/>
      <c r="B66" s="12"/>
      <c r="C66" s="13"/>
      <c r="D66" s="14"/>
      <c r="E66" s="15"/>
      <c r="F66" s="16"/>
      <c r="G66" s="16"/>
    </row>
    <row r="67" spans="1:7" ht="15.75">
      <c r="A67" s="11"/>
      <c r="B67" s="12"/>
      <c r="C67" s="13"/>
      <c r="D67" s="14"/>
      <c r="E67" s="15"/>
      <c r="F67" s="16"/>
      <c r="G67" s="16"/>
    </row>
    <row r="68" spans="1:7" ht="15.75">
      <c r="A68" s="11"/>
      <c r="B68" s="12"/>
      <c r="C68" s="13"/>
      <c r="D68" s="14"/>
      <c r="E68" s="15"/>
      <c r="F68" s="16"/>
      <c r="G68" s="16"/>
    </row>
  </sheetData>
  <sheetProtection/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4"/>
  <sheetViews>
    <sheetView workbookViewId="0" topLeftCell="A1">
      <selection activeCell="A1" sqref="A1"/>
    </sheetView>
  </sheetViews>
  <sheetFormatPr defaultColWidth="9.140625" defaultRowHeight="14.25" customHeight="1"/>
  <cols>
    <col min="1" max="1" width="2.140625" style="3" customWidth="1"/>
    <col min="2" max="2" width="6.7109375" style="21" customWidth="1"/>
    <col min="3" max="3" width="30.7109375" style="23" customWidth="1"/>
    <col min="4" max="11" width="6.140625" style="4" customWidth="1"/>
    <col min="12" max="12" width="12.7109375" style="21" customWidth="1"/>
    <col min="13" max="13" width="9.00390625" style="24" customWidth="1"/>
    <col min="14" max="16384" width="9.140625" style="3" customWidth="1"/>
  </cols>
  <sheetData>
    <row r="1" spans="2:13" ht="14.25" customHeight="1" thickBot="1">
      <c r="B1" s="4"/>
      <c r="C1" s="4"/>
      <c r="L1" s="4"/>
      <c r="M1" s="4"/>
    </row>
    <row r="2" spans="2:13" s="5" customFormat="1" ht="30" customHeight="1" thickBot="1">
      <c r="B2" s="20" t="s">
        <v>9</v>
      </c>
      <c r="C2" s="22" t="s">
        <v>15</v>
      </c>
      <c r="D2" s="28" t="s">
        <v>20</v>
      </c>
      <c r="E2" s="25" t="s">
        <v>21</v>
      </c>
      <c r="F2" s="25" t="s">
        <v>22</v>
      </c>
      <c r="G2" s="25" t="s">
        <v>24</v>
      </c>
      <c r="H2" s="25" t="s">
        <v>25</v>
      </c>
      <c r="I2" s="25" t="s">
        <v>26</v>
      </c>
      <c r="J2" s="25" t="s">
        <v>27</v>
      </c>
      <c r="K2" s="31" t="s">
        <v>28</v>
      </c>
      <c r="L2" s="20" t="s">
        <v>50</v>
      </c>
      <c r="M2" s="20" t="s">
        <v>23</v>
      </c>
    </row>
    <row r="3" spans="2:13" ht="14.25" customHeight="1">
      <c r="B3" s="26">
        <v>1</v>
      </c>
      <c r="C3" s="30" t="s">
        <v>45</v>
      </c>
      <c r="D3" s="29">
        <v>50</v>
      </c>
      <c r="E3" s="19">
        <v>50</v>
      </c>
      <c r="F3" s="19">
        <v>38</v>
      </c>
      <c r="G3" s="19">
        <v>50</v>
      </c>
      <c r="H3" s="19">
        <v>50</v>
      </c>
      <c r="I3" s="19">
        <v>50</v>
      </c>
      <c r="J3" s="19"/>
      <c r="K3" s="32"/>
      <c r="L3" s="27">
        <v>6</v>
      </c>
      <c r="M3" s="33">
        <v>200</v>
      </c>
    </row>
    <row r="4" spans="2:13" ht="14.25" customHeight="1">
      <c r="B4" s="26">
        <v>2</v>
      </c>
      <c r="C4" s="30" t="s">
        <v>36</v>
      </c>
      <c r="D4" s="29">
        <v>0</v>
      </c>
      <c r="E4" s="19">
        <v>41</v>
      </c>
      <c r="F4" s="19">
        <v>50</v>
      </c>
      <c r="G4" s="19">
        <v>41</v>
      </c>
      <c r="H4" s="19">
        <v>41</v>
      </c>
      <c r="I4" s="19">
        <v>0</v>
      </c>
      <c r="J4" s="19"/>
      <c r="K4" s="32"/>
      <c r="L4" s="27">
        <v>4</v>
      </c>
      <c r="M4" s="33">
        <v>173</v>
      </c>
    </row>
    <row r="5" spans="2:13" ht="14.25" customHeight="1">
      <c r="B5" s="26">
        <v>3</v>
      </c>
      <c r="C5" s="30" t="s">
        <v>33</v>
      </c>
      <c r="D5" s="29">
        <v>38</v>
      </c>
      <c r="E5" s="19">
        <v>45</v>
      </c>
      <c r="F5" s="19">
        <v>41</v>
      </c>
      <c r="G5" s="19">
        <v>45</v>
      </c>
      <c r="H5" s="19">
        <v>0</v>
      </c>
      <c r="I5" s="19">
        <v>0</v>
      </c>
      <c r="J5" s="19"/>
      <c r="K5" s="32"/>
      <c r="L5" s="27">
        <v>4</v>
      </c>
      <c r="M5" s="33">
        <v>169</v>
      </c>
    </row>
    <row r="6" spans="2:13" ht="14.25" customHeight="1">
      <c r="B6" s="26">
        <v>4</v>
      </c>
      <c r="C6" s="30" t="s">
        <v>78</v>
      </c>
      <c r="D6" s="29">
        <v>31</v>
      </c>
      <c r="E6" s="19">
        <v>0</v>
      </c>
      <c r="F6" s="19">
        <v>32</v>
      </c>
      <c r="G6" s="19">
        <v>50</v>
      </c>
      <c r="H6" s="19">
        <v>36</v>
      </c>
      <c r="I6" s="19">
        <v>0</v>
      </c>
      <c r="J6" s="19"/>
      <c r="K6" s="32"/>
      <c r="L6" s="27">
        <v>4</v>
      </c>
      <c r="M6" s="33">
        <v>149</v>
      </c>
    </row>
    <row r="7" spans="2:13" ht="14.25" customHeight="1">
      <c r="B7" s="26">
        <v>5</v>
      </c>
      <c r="C7" s="30" t="s">
        <v>47</v>
      </c>
      <c r="D7" s="29">
        <v>0</v>
      </c>
      <c r="E7" s="19">
        <v>31</v>
      </c>
      <c r="F7" s="19">
        <v>0</v>
      </c>
      <c r="G7" s="19">
        <v>35</v>
      </c>
      <c r="H7" s="19">
        <v>33</v>
      </c>
      <c r="I7" s="19">
        <v>50</v>
      </c>
      <c r="J7" s="19"/>
      <c r="K7" s="32"/>
      <c r="L7" s="27">
        <v>4</v>
      </c>
      <c r="M7" s="33">
        <v>149</v>
      </c>
    </row>
    <row r="8" spans="2:13" ht="14.25" customHeight="1">
      <c r="B8" s="26">
        <v>6</v>
      </c>
      <c r="C8" s="30" t="s">
        <v>159</v>
      </c>
      <c r="D8" s="29">
        <v>0</v>
      </c>
      <c r="E8" s="19">
        <v>29</v>
      </c>
      <c r="F8" s="19">
        <v>0</v>
      </c>
      <c r="G8" s="19">
        <v>38</v>
      </c>
      <c r="H8" s="19">
        <v>32</v>
      </c>
      <c r="I8" s="19">
        <v>45</v>
      </c>
      <c r="J8" s="19"/>
      <c r="K8" s="32"/>
      <c r="L8" s="27">
        <v>4</v>
      </c>
      <c r="M8" s="33">
        <v>144</v>
      </c>
    </row>
    <row r="9" spans="2:13" ht="14.25" customHeight="1">
      <c r="B9" s="26">
        <v>7</v>
      </c>
      <c r="C9" s="30" t="s">
        <v>63</v>
      </c>
      <c r="D9" s="29">
        <v>34</v>
      </c>
      <c r="E9" s="19">
        <v>35</v>
      </c>
      <c r="F9" s="19">
        <v>0</v>
      </c>
      <c r="G9" s="19">
        <v>0</v>
      </c>
      <c r="H9" s="19">
        <v>45</v>
      </c>
      <c r="I9" s="19">
        <v>0</v>
      </c>
      <c r="J9" s="19"/>
      <c r="K9" s="32"/>
      <c r="L9" s="27">
        <v>3</v>
      </c>
      <c r="M9" s="33">
        <v>114</v>
      </c>
    </row>
    <row r="10" spans="2:13" ht="14.25" customHeight="1">
      <c r="B10" s="26">
        <v>8</v>
      </c>
      <c r="C10" s="30" t="s">
        <v>62</v>
      </c>
      <c r="D10" s="29">
        <v>32</v>
      </c>
      <c r="E10" s="19">
        <v>35</v>
      </c>
      <c r="F10" s="19">
        <v>0</v>
      </c>
      <c r="G10" s="19">
        <v>0</v>
      </c>
      <c r="H10" s="19">
        <v>45</v>
      </c>
      <c r="I10" s="19">
        <v>0</v>
      </c>
      <c r="J10" s="19"/>
      <c r="K10" s="32"/>
      <c r="L10" s="27">
        <v>3</v>
      </c>
      <c r="M10" s="33">
        <v>112</v>
      </c>
    </row>
    <row r="11" spans="2:13" ht="14.25" customHeight="1">
      <c r="B11" s="26">
        <v>9</v>
      </c>
      <c r="C11" s="30" t="s">
        <v>178</v>
      </c>
      <c r="D11" s="29">
        <v>0</v>
      </c>
      <c r="E11" s="19">
        <v>29</v>
      </c>
      <c r="F11" s="19">
        <v>0</v>
      </c>
      <c r="G11" s="19">
        <v>38</v>
      </c>
      <c r="H11" s="19">
        <v>34</v>
      </c>
      <c r="I11" s="19">
        <v>0</v>
      </c>
      <c r="J11" s="19"/>
      <c r="K11" s="32"/>
      <c r="L11" s="27">
        <v>3</v>
      </c>
      <c r="M11" s="33">
        <v>101</v>
      </c>
    </row>
    <row r="12" spans="2:13" ht="14.25" customHeight="1">
      <c r="B12" s="26">
        <v>10</v>
      </c>
      <c r="C12" s="30" t="s">
        <v>29</v>
      </c>
      <c r="D12" s="29">
        <v>45</v>
      </c>
      <c r="E12" s="19">
        <v>30</v>
      </c>
      <c r="F12" s="19">
        <v>0</v>
      </c>
      <c r="G12" s="19">
        <v>0</v>
      </c>
      <c r="H12" s="19">
        <v>25</v>
      </c>
      <c r="I12" s="19">
        <v>0</v>
      </c>
      <c r="J12" s="19"/>
      <c r="K12" s="32"/>
      <c r="L12" s="27">
        <v>3</v>
      </c>
      <c r="M12" s="33">
        <v>100</v>
      </c>
    </row>
    <row r="13" spans="2:13" ht="14.25" customHeight="1">
      <c r="B13" s="26">
        <v>11</v>
      </c>
      <c r="C13" s="30" t="s">
        <v>4</v>
      </c>
      <c r="D13" s="29">
        <v>30</v>
      </c>
      <c r="E13" s="19">
        <v>33</v>
      </c>
      <c r="F13" s="19">
        <v>35</v>
      </c>
      <c r="G13" s="19">
        <v>0</v>
      </c>
      <c r="H13" s="19">
        <v>0</v>
      </c>
      <c r="I13" s="19">
        <v>0</v>
      </c>
      <c r="J13" s="19"/>
      <c r="K13" s="32"/>
      <c r="L13" s="27">
        <v>3</v>
      </c>
      <c r="M13" s="33">
        <v>98</v>
      </c>
    </row>
    <row r="14" spans="2:13" ht="14.25" customHeight="1">
      <c r="B14" s="26">
        <v>12</v>
      </c>
      <c r="C14" s="30" t="s">
        <v>123</v>
      </c>
      <c r="D14" s="29">
        <v>0</v>
      </c>
      <c r="E14" s="19">
        <v>27</v>
      </c>
      <c r="F14" s="19">
        <v>0</v>
      </c>
      <c r="G14" s="19">
        <v>33</v>
      </c>
      <c r="H14" s="19">
        <v>35</v>
      </c>
      <c r="I14" s="19">
        <v>0</v>
      </c>
      <c r="J14" s="19"/>
      <c r="K14" s="32"/>
      <c r="L14" s="27">
        <v>3</v>
      </c>
      <c r="M14" s="33">
        <v>95</v>
      </c>
    </row>
    <row r="15" spans="2:13" ht="14.25" customHeight="1">
      <c r="B15" s="26">
        <v>13</v>
      </c>
      <c r="C15" s="30" t="s">
        <v>119</v>
      </c>
      <c r="D15" s="29">
        <v>0</v>
      </c>
      <c r="E15" s="19">
        <v>0</v>
      </c>
      <c r="F15" s="19">
        <v>30</v>
      </c>
      <c r="G15" s="19">
        <v>0</v>
      </c>
      <c r="H15" s="19">
        <v>30</v>
      </c>
      <c r="I15" s="19">
        <v>32</v>
      </c>
      <c r="J15" s="19"/>
      <c r="K15" s="32"/>
      <c r="L15" s="27">
        <v>3</v>
      </c>
      <c r="M15" s="33">
        <v>92</v>
      </c>
    </row>
    <row r="16" spans="2:13" ht="14.25" customHeight="1">
      <c r="B16" s="26">
        <v>14</v>
      </c>
      <c r="C16" s="30" t="s">
        <v>14</v>
      </c>
      <c r="D16" s="29">
        <v>0</v>
      </c>
      <c r="E16" s="19">
        <v>36</v>
      </c>
      <c r="F16" s="19">
        <v>50</v>
      </c>
      <c r="G16" s="19">
        <v>0</v>
      </c>
      <c r="H16" s="19">
        <v>0</v>
      </c>
      <c r="I16" s="19">
        <v>0</v>
      </c>
      <c r="J16" s="19"/>
      <c r="K16" s="32"/>
      <c r="L16" s="27">
        <v>2</v>
      </c>
      <c r="M16" s="33">
        <v>86</v>
      </c>
    </row>
    <row r="17" spans="2:13" ht="14.25" customHeight="1">
      <c r="B17" s="26">
        <v>15</v>
      </c>
      <c r="C17" s="30" t="s">
        <v>83</v>
      </c>
      <c r="D17" s="29">
        <v>26</v>
      </c>
      <c r="E17" s="19">
        <v>21</v>
      </c>
      <c r="F17" s="19">
        <v>0</v>
      </c>
      <c r="G17" s="19">
        <v>30</v>
      </c>
      <c r="H17" s="19">
        <v>0</v>
      </c>
      <c r="I17" s="19">
        <v>0</v>
      </c>
      <c r="J17" s="19"/>
      <c r="K17" s="32"/>
      <c r="L17" s="27">
        <v>3</v>
      </c>
      <c r="M17" s="33">
        <v>77</v>
      </c>
    </row>
    <row r="18" spans="2:13" ht="14.25" customHeight="1">
      <c r="B18" s="26">
        <v>16</v>
      </c>
      <c r="C18" s="30" t="s">
        <v>97</v>
      </c>
      <c r="D18" s="29">
        <v>35</v>
      </c>
      <c r="E18" s="19">
        <v>38</v>
      </c>
      <c r="F18" s="19">
        <v>0</v>
      </c>
      <c r="G18" s="19">
        <v>0</v>
      </c>
      <c r="H18" s="19">
        <v>0</v>
      </c>
      <c r="I18" s="19">
        <v>0</v>
      </c>
      <c r="J18" s="19"/>
      <c r="K18" s="32"/>
      <c r="L18" s="27">
        <v>2</v>
      </c>
      <c r="M18" s="33">
        <v>73</v>
      </c>
    </row>
    <row r="19" spans="2:13" ht="14.25" customHeight="1">
      <c r="B19" s="26">
        <v>17</v>
      </c>
      <c r="C19" s="30" t="s">
        <v>37</v>
      </c>
      <c r="D19" s="29">
        <v>0</v>
      </c>
      <c r="E19" s="19">
        <v>25</v>
      </c>
      <c r="F19" s="19">
        <v>0</v>
      </c>
      <c r="G19" s="19">
        <v>0</v>
      </c>
      <c r="H19" s="19">
        <v>41</v>
      </c>
      <c r="I19" s="19">
        <v>0</v>
      </c>
      <c r="J19" s="19"/>
      <c r="K19" s="32"/>
      <c r="L19" s="27">
        <v>2</v>
      </c>
      <c r="M19" s="33">
        <v>66</v>
      </c>
    </row>
    <row r="20" spans="2:13" ht="14.25" customHeight="1">
      <c r="B20" s="26">
        <v>18</v>
      </c>
      <c r="C20" s="30" t="s">
        <v>122</v>
      </c>
      <c r="D20" s="29">
        <v>0</v>
      </c>
      <c r="E20" s="19">
        <v>0</v>
      </c>
      <c r="F20" s="19">
        <v>34</v>
      </c>
      <c r="G20" s="19">
        <v>31</v>
      </c>
      <c r="H20" s="19">
        <v>0</v>
      </c>
      <c r="I20" s="19">
        <v>0</v>
      </c>
      <c r="J20" s="19"/>
      <c r="K20" s="32"/>
      <c r="L20" s="27">
        <v>2</v>
      </c>
      <c r="M20" s="33">
        <v>65</v>
      </c>
    </row>
    <row r="21" spans="2:13" ht="14.25" customHeight="1">
      <c r="B21" s="26">
        <v>19</v>
      </c>
      <c r="C21" s="30" t="s">
        <v>98</v>
      </c>
      <c r="D21" s="29">
        <v>0</v>
      </c>
      <c r="E21" s="19">
        <v>23</v>
      </c>
      <c r="F21" s="19">
        <v>0</v>
      </c>
      <c r="G21" s="19">
        <v>0</v>
      </c>
      <c r="H21" s="19">
        <v>0</v>
      </c>
      <c r="I21" s="19">
        <v>41</v>
      </c>
      <c r="J21" s="19"/>
      <c r="K21" s="32"/>
      <c r="L21" s="27">
        <v>2</v>
      </c>
      <c r="M21" s="33">
        <v>64</v>
      </c>
    </row>
    <row r="22" spans="2:13" ht="14.25" customHeight="1">
      <c r="B22" s="26">
        <v>20</v>
      </c>
      <c r="C22" s="30" t="s">
        <v>200</v>
      </c>
      <c r="D22" s="29">
        <v>0</v>
      </c>
      <c r="E22" s="19">
        <v>0</v>
      </c>
      <c r="F22" s="19">
        <v>0</v>
      </c>
      <c r="G22" s="19">
        <v>0</v>
      </c>
      <c r="H22" s="19">
        <v>32</v>
      </c>
      <c r="I22" s="19">
        <v>31</v>
      </c>
      <c r="J22" s="19"/>
      <c r="K22" s="32"/>
      <c r="L22" s="27">
        <v>2</v>
      </c>
      <c r="M22" s="33">
        <v>63</v>
      </c>
    </row>
    <row r="23" spans="2:13" ht="14.25" customHeight="1">
      <c r="B23" s="26">
        <v>21</v>
      </c>
      <c r="C23" s="30" t="s">
        <v>95</v>
      </c>
      <c r="D23" s="29">
        <v>0</v>
      </c>
      <c r="E23" s="19">
        <v>22</v>
      </c>
      <c r="F23" s="19">
        <v>33</v>
      </c>
      <c r="G23" s="19">
        <v>0</v>
      </c>
      <c r="H23" s="19">
        <v>0</v>
      </c>
      <c r="I23" s="19">
        <v>0</v>
      </c>
      <c r="J23" s="19"/>
      <c r="K23" s="32"/>
      <c r="L23" s="27">
        <v>2</v>
      </c>
      <c r="M23" s="33">
        <v>55</v>
      </c>
    </row>
    <row r="24" spans="2:13" ht="14.25" customHeight="1">
      <c r="B24" s="26">
        <v>22</v>
      </c>
      <c r="C24" s="30" t="s">
        <v>143</v>
      </c>
      <c r="D24" s="29">
        <v>0</v>
      </c>
      <c r="E24" s="19">
        <v>50</v>
      </c>
      <c r="F24" s="19">
        <v>0</v>
      </c>
      <c r="G24" s="19">
        <v>0</v>
      </c>
      <c r="H24" s="19">
        <v>0</v>
      </c>
      <c r="I24" s="19">
        <v>0</v>
      </c>
      <c r="J24" s="19"/>
      <c r="K24" s="32"/>
      <c r="L24" s="27">
        <v>1</v>
      </c>
      <c r="M24" s="33">
        <v>50</v>
      </c>
    </row>
    <row r="25" spans="2:13" ht="14.25" customHeight="1">
      <c r="B25" s="26">
        <v>23</v>
      </c>
      <c r="C25" s="30" t="s">
        <v>109</v>
      </c>
      <c r="D25" s="29">
        <v>0</v>
      </c>
      <c r="E25" s="19">
        <v>0</v>
      </c>
      <c r="F25" s="19">
        <v>45</v>
      </c>
      <c r="G25" s="19">
        <v>0</v>
      </c>
      <c r="H25" s="19">
        <v>0</v>
      </c>
      <c r="I25" s="19">
        <v>0</v>
      </c>
      <c r="J25" s="19"/>
      <c r="K25" s="32"/>
      <c r="L25" s="27">
        <v>1</v>
      </c>
      <c r="M25" s="33">
        <v>45</v>
      </c>
    </row>
    <row r="26" spans="2:13" ht="14.25" customHeight="1">
      <c r="B26" s="26">
        <v>24</v>
      </c>
      <c r="C26" s="30" t="s">
        <v>105</v>
      </c>
      <c r="D26" s="29">
        <v>41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/>
      <c r="K26" s="32"/>
      <c r="L26" s="27">
        <v>1</v>
      </c>
      <c r="M26" s="33">
        <v>41</v>
      </c>
    </row>
    <row r="27" spans="2:13" ht="14.25" customHeight="1">
      <c r="B27" s="26">
        <v>25</v>
      </c>
      <c r="C27" s="30" t="s">
        <v>198</v>
      </c>
      <c r="D27" s="2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38</v>
      </c>
      <c r="J27" s="19"/>
      <c r="K27" s="32"/>
      <c r="L27" s="27">
        <v>1</v>
      </c>
      <c r="M27" s="33">
        <v>38</v>
      </c>
    </row>
    <row r="28" spans="2:13" ht="14.25" customHeight="1">
      <c r="B28" s="26" t="s">
        <v>121</v>
      </c>
      <c r="C28" s="30" t="s">
        <v>74</v>
      </c>
      <c r="D28" s="29">
        <v>36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/>
      <c r="K28" s="32"/>
      <c r="L28" s="27">
        <v>1</v>
      </c>
      <c r="M28" s="33">
        <v>36</v>
      </c>
    </row>
    <row r="29" spans="2:13" ht="14.25" customHeight="1">
      <c r="B29" s="26" t="s">
        <v>121</v>
      </c>
      <c r="C29" s="30" t="s">
        <v>124</v>
      </c>
      <c r="D29" s="29">
        <v>0</v>
      </c>
      <c r="E29" s="19">
        <v>0</v>
      </c>
      <c r="F29" s="19">
        <v>0</v>
      </c>
      <c r="G29" s="19">
        <v>36</v>
      </c>
      <c r="H29" s="19">
        <v>0</v>
      </c>
      <c r="I29" s="19">
        <v>0</v>
      </c>
      <c r="J29" s="19"/>
      <c r="K29" s="32"/>
      <c r="L29" s="27">
        <v>1</v>
      </c>
      <c r="M29" s="33">
        <v>36</v>
      </c>
    </row>
    <row r="30" spans="2:13" ht="14.25" customHeight="1">
      <c r="B30" s="26" t="s">
        <v>121</v>
      </c>
      <c r="C30" s="30" t="s">
        <v>112</v>
      </c>
      <c r="D30" s="29">
        <v>0</v>
      </c>
      <c r="E30" s="19">
        <v>0</v>
      </c>
      <c r="F30" s="19">
        <v>36</v>
      </c>
      <c r="G30" s="19">
        <v>0</v>
      </c>
      <c r="H30" s="19">
        <v>0</v>
      </c>
      <c r="I30" s="19">
        <v>0</v>
      </c>
      <c r="J30" s="19"/>
      <c r="K30" s="32"/>
      <c r="L30" s="27">
        <v>1</v>
      </c>
      <c r="M30" s="33">
        <v>36</v>
      </c>
    </row>
    <row r="31" spans="2:13" ht="14.25" customHeight="1">
      <c r="B31" s="26" t="s">
        <v>121</v>
      </c>
      <c r="C31" s="30" t="s">
        <v>196</v>
      </c>
      <c r="D31" s="2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36</v>
      </c>
      <c r="J31" s="19"/>
      <c r="K31" s="32"/>
      <c r="L31" s="27">
        <v>1</v>
      </c>
      <c r="M31" s="33">
        <v>36</v>
      </c>
    </row>
    <row r="32" spans="2:13" ht="14.25" customHeight="1">
      <c r="B32" s="26">
        <v>30</v>
      </c>
      <c r="C32" s="30" t="s">
        <v>189</v>
      </c>
      <c r="D32" s="2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35</v>
      </c>
      <c r="J32" s="19"/>
      <c r="K32" s="32"/>
      <c r="L32" s="27">
        <v>1</v>
      </c>
      <c r="M32" s="33">
        <v>35</v>
      </c>
    </row>
    <row r="33" spans="2:13" ht="14.25" customHeight="1">
      <c r="B33" s="26" t="s">
        <v>66</v>
      </c>
      <c r="C33" s="30" t="s">
        <v>139</v>
      </c>
      <c r="D33" s="29">
        <v>0</v>
      </c>
      <c r="E33" s="19">
        <v>0</v>
      </c>
      <c r="F33" s="19">
        <v>0</v>
      </c>
      <c r="G33" s="19">
        <v>34</v>
      </c>
      <c r="H33" s="19">
        <v>0</v>
      </c>
      <c r="I33" s="19">
        <v>0</v>
      </c>
      <c r="J33" s="19"/>
      <c r="K33" s="32"/>
      <c r="L33" s="27">
        <v>1</v>
      </c>
      <c r="M33" s="33">
        <v>34</v>
      </c>
    </row>
    <row r="34" spans="2:13" ht="14.25" customHeight="1">
      <c r="B34" s="26" t="s">
        <v>66</v>
      </c>
      <c r="C34" s="30" t="s">
        <v>192</v>
      </c>
      <c r="D34" s="2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34</v>
      </c>
      <c r="J34" s="19"/>
      <c r="K34" s="32"/>
      <c r="L34" s="27">
        <v>1</v>
      </c>
      <c r="M34" s="33">
        <v>34</v>
      </c>
    </row>
    <row r="35" spans="2:13" ht="14.25" customHeight="1">
      <c r="B35" s="26" t="s">
        <v>66</v>
      </c>
      <c r="C35" s="30" t="s">
        <v>179</v>
      </c>
      <c r="D35" s="29">
        <v>0</v>
      </c>
      <c r="E35" s="19">
        <v>0</v>
      </c>
      <c r="F35" s="19">
        <v>0</v>
      </c>
      <c r="G35" s="19">
        <v>0</v>
      </c>
      <c r="H35" s="19">
        <v>34</v>
      </c>
      <c r="I35" s="19">
        <v>0</v>
      </c>
      <c r="J35" s="19"/>
      <c r="K35" s="32"/>
      <c r="L35" s="27">
        <v>1</v>
      </c>
      <c r="M35" s="33">
        <v>34</v>
      </c>
    </row>
    <row r="36" spans="2:13" ht="14.25" customHeight="1">
      <c r="B36" s="26" t="s">
        <v>66</v>
      </c>
      <c r="C36" s="30" t="s">
        <v>193</v>
      </c>
      <c r="D36" s="2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34</v>
      </c>
      <c r="J36" s="19"/>
      <c r="K36" s="32"/>
      <c r="L36" s="27">
        <v>1</v>
      </c>
      <c r="M36" s="33">
        <v>34</v>
      </c>
    </row>
    <row r="37" spans="2:13" ht="14.25" customHeight="1">
      <c r="B37" s="26" t="s">
        <v>214</v>
      </c>
      <c r="C37" s="30" t="s">
        <v>141</v>
      </c>
      <c r="D37" s="29">
        <v>0</v>
      </c>
      <c r="E37" s="19">
        <v>0</v>
      </c>
      <c r="F37" s="19">
        <v>0</v>
      </c>
      <c r="G37" s="19">
        <v>33</v>
      </c>
      <c r="H37" s="19">
        <v>0</v>
      </c>
      <c r="I37" s="19">
        <v>0</v>
      </c>
      <c r="J37" s="19"/>
      <c r="K37" s="32"/>
      <c r="L37" s="27">
        <v>1</v>
      </c>
      <c r="M37" s="33">
        <v>33</v>
      </c>
    </row>
    <row r="38" spans="2:13" ht="14.25" customHeight="1">
      <c r="B38" s="26" t="s">
        <v>214</v>
      </c>
      <c r="C38" s="30" t="s">
        <v>76</v>
      </c>
      <c r="D38" s="29">
        <v>33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/>
      <c r="K38" s="32"/>
      <c r="L38" s="27">
        <v>1</v>
      </c>
      <c r="M38" s="33">
        <v>33</v>
      </c>
    </row>
    <row r="39" spans="2:13" ht="14.25" customHeight="1">
      <c r="B39" s="26" t="s">
        <v>215</v>
      </c>
      <c r="C39" s="30" t="s">
        <v>199</v>
      </c>
      <c r="D39" s="29">
        <v>0</v>
      </c>
      <c r="E39" s="19">
        <v>0</v>
      </c>
      <c r="F39" s="19">
        <v>0</v>
      </c>
      <c r="G39" s="19">
        <v>0</v>
      </c>
      <c r="H39" s="19">
        <v>32</v>
      </c>
      <c r="I39" s="19">
        <v>0</v>
      </c>
      <c r="J39" s="19"/>
      <c r="K39" s="32"/>
      <c r="L39" s="27">
        <v>1</v>
      </c>
      <c r="M39" s="33">
        <v>32</v>
      </c>
    </row>
    <row r="40" spans="2:13" ht="14.25" customHeight="1">
      <c r="B40" s="26" t="s">
        <v>215</v>
      </c>
      <c r="C40" s="30" t="s">
        <v>56</v>
      </c>
      <c r="D40" s="29">
        <v>0</v>
      </c>
      <c r="E40" s="19">
        <v>32</v>
      </c>
      <c r="F40" s="19">
        <v>0</v>
      </c>
      <c r="G40" s="19">
        <v>0</v>
      </c>
      <c r="H40" s="19">
        <v>0</v>
      </c>
      <c r="I40" s="19">
        <v>0</v>
      </c>
      <c r="J40" s="19"/>
      <c r="K40" s="32"/>
      <c r="L40" s="27">
        <v>1</v>
      </c>
      <c r="M40" s="33">
        <v>32</v>
      </c>
    </row>
    <row r="41" spans="2:13" ht="14.25" customHeight="1">
      <c r="B41" s="26" t="s">
        <v>158</v>
      </c>
      <c r="C41" s="30" t="s">
        <v>201</v>
      </c>
      <c r="D41" s="2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31</v>
      </c>
      <c r="J41" s="19"/>
      <c r="K41" s="32"/>
      <c r="L41" s="27">
        <v>1</v>
      </c>
      <c r="M41" s="33">
        <v>31</v>
      </c>
    </row>
    <row r="42" spans="2:13" ht="14.25" customHeight="1">
      <c r="B42" s="26" t="s">
        <v>158</v>
      </c>
      <c r="C42" s="30" t="s">
        <v>118</v>
      </c>
      <c r="D42" s="29">
        <v>0</v>
      </c>
      <c r="E42" s="19">
        <v>0</v>
      </c>
      <c r="F42" s="19">
        <v>31</v>
      </c>
      <c r="G42" s="19">
        <v>0</v>
      </c>
      <c r="H42" s="19">
        <v>0</v>
      </c>
      <c r="I42" s="19">
        <v>0</v>
      </c>
      <c r="J42" s="19"/>
      <c r="K42" s="32"/>
      <c r="L42" s="27">
        <v>1</v>
      </c>
      <c r="M42" s="33">
        <v>31</v>
      </c>
    </row>
    <row r="43" spans="2:13" ht="14.25" customHeight="1">
      <c r="B43" s="26" t="s">
        <v>160</v>
      </c>
      <c r="C43" s="30" t="s">
        <v>170</v>
      </c>
      <c r="D43" s="29">
        <v>0</v>
      </c>
      <c r="E43" s="19">
        <v>0</v>
      </c>
      <c r="F43" s="19">
        <v>0</v>
      </c>
      <c r="G43" s="19">
        <v>0</v>
      </c>
      <c r="H43" s="19">
        <v>30</v>
      </c>
      <c r="I43" s="19">
        <v>0</v>
      </c>
      <c r="J43" s="19"/>
      <c r="K43" s="32"/>
      <c r="L43" s="27">
        <v>1</v>
      </c>
      <c r="M43" s="33">
        <v>30</v>
      </c>
    </row>
    <row r="44" spans="2:13" ht="14.25" customHeight="1">
      <c r="B44" s="26" t="s">
        <v>160</v>
      </c>
      <c r="C44" s="30" t="s">
        <v>176</v>
      </c>
      <c r="D44" s="29">
        <v>0</v>
      </c>
      <c r="E44" s="19">
        <v>0</v>
      </c>
      <c r="F44" s="19">
        <v>0</v>
      </c>
      <c r="G44" s="19">
        <v>0</v>
      </c>
      <c r="H44" s="19">
        <v>30</v>
      </c>
      <c r="I44" s="19">
        <v>0</v>
      </c>
      <c r="J44" s="19"/>
      <c r="K44" s="32"/>
      <c r="L44" s="27">
        <v>1</v>
      </c>
      <c r="M44" s="33">
        <v>30</v>
      </c>
    </row>
    <row r="45" spans="2:13" ht="14.25" customHeight="1">
      <c r="B45" s="26">
        <v>43</v>
      </c>
      <c r="C45" s="30" t="s">
        <v>64</v>
      </c>
      <c r="D45" s="29">
        <v>29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/>
      <c r="K45" s="32"/>
      <c r="L45" s="27">
        <v>1</v>
      </c>
      <c r="M45" s="33">
        <v>29</v>
      </c>
    </row>
    <row r="46" spans="2:13" ht="14.25" customHeight="1">
      <c r="B46" s="26" t="s">
        <v>142</v>
      </c>
      <c r="C46" s="30" t="s">
        <v>175</v>
      </c>
      <c r="D46" s="29">
        <v>0</v>
      </c>
      <c r="E46" s="19">
        <v>0</v>
      </c>
      <c r="F46" s="19">
        <v>0</v>
      </c>
      <c r="G46" s="19">
        <v>0</v>
      </c>
      <c r="H46" s="19">
        <v>28</v>
      </c>
      <c r="I46" s="19">
        <v>0</v>
      </c>
      <c r="J46" s="19"/>
      <c r="K46" s="32"/>
      <c r="L46" s="27">
        <v>1</v>
      </c>
      <c r="M46" s="33">
        <v>28</v>
      </c>
    </row>
    <row r="47" spans="2:13" ht="14.25" customHeight="1">
      <c r="B47" s="26" t="s">
        <v>142</v>
      </c>
      <c r="C47" s="30" t="s">
        <v>103</v>
      </c>
      <c r="D47" s="29">
        <v>0</v>
      </c>
      <c r="E47" s="19">
        <v>28</v>
      </c>
      <c r="F47" s="19">
        <v>0</v>
      </c>
      <c r="G47" s="19">
        <v>0</v>
      </c>
      <c r="H47" s="19">
        <v>0</v>
      </c>
      <c r="I47" s="19">
        <v>0</v>
      </c>
      <c r="J47" s="19"/>
      <c r="K47" s="32"/>
      <c r="L47" s="27">
        <v>1</v>
      </c>
      <c r="M47" s="33">
        <v>28</v>
      </c>
    </row>
    <row r="48" spans="2:13" ht="14.25" customHeight="1">
      <c r="B48" s="26" t="s">
        <v>142</v>
      </c>
      <c r="C48" s="30" t="s">
        <v>81</v>
      </c>
      <c r="D48" s="29">
        <v>28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/>
      <c r="K48" s="32"/>
      <c r="L48" s="27">
        <v>1</v>
      </c>
      <c r="M48" s="33">
        <v>28</v>
      </c>
    </row>
    <row r="49" spans="2:13" ht="14.25" customHeight="1">
      <c r="B49" s="26" t="s">
        <v>142</v>
      </c>
      <c r="C49" s="30" t="s">
        <v>168</v>
      </c>
      <c r="D49" s="29">
        <v>0</v>
      </c>
      <c r="E49" s="19">
        <v>0</v>
      </c>
      <c r="F49" s="19">
        <v>0</v>
      </c>
      <c r="G49" s="19">
        <v>0</v>
      </c>
      <c r="H49" s="19">
        <v>28</v>
      </c>
      <c r="I49" s="19">
        <v>0</v>
      </c>
      <c r="J49" s="19"/>
      <c r="K49" s="32"/>
      <c r="L49" s="27">
        <v>1</v>
      </c>
      <c r="M49" s="33">
        <v>28</v>
      </c>
    </row>
    <row r="50" spans="2:13" ht="14.25" customHeight="1">
      <c r="B50" s="26">
        <v>48</v>
      </c>
      <c r="C50" s="30" t="s">
        <v>55</v>
      </c>
      <c r="D50" s="29">
        <v>27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/>
      <c r="K50" s="32"/>
      <c r="L50" s="27">
        <v>1</v>
      </c>
      <c r="M50" s="33">
        <v>27</v>
      </c>
    </row>
    <row r="51" spans="2:13" ht="14.25" customHeight="1">
      <c r="B51" s="26" t="s">
        <v>216</v>
      </c>
      <c r="C51" s="30" t="s">
        <v>166</v>
      </c>
      <c r="D51" s="29">
        <v>0</v>
      </c>
      <c r="E51" s="19">
        <v>0</v>
      </c>
      <c r="F51" s="19">
        <v>0</v>
      </c>
      <c r="G51" s="19">
        <v>0</v>
      </c>
      <c r="H51" s="19">
        <v>26</v>
      </c>
      <c r="I51" s="19">
        <v>0</v>
      </c>
      <c r="J51" s="19"/>
      <c r="K51" s="32"/>
      <c r="L51" s="27">
        <v>1</v>
      </c>
      <c r="M51" s="33">
        <v>26</v>
      </c>
    </row>
    <row r="52" spans="2:13" ht="14.25" customHeight="1">
      <c r="B52" s="26" t="s">
        <v>216</v>
      </c>
      <c r="C52" s="30" t="s">
        <v>100</v>
      </c>
      <c r="D52" s="29">
        <v>0</v>
      </c>
      <c r="E52" s="19">
        <v>26</v>
      </c>
      <c r="F52" s="19">
        <v>0</v>
      </c>
      <c r="G52" s="19">
        <v>0</v>
      </c>
      <c r="H52" s="19">
        <v>0</v>
      </c>
      <c r="I52" s="19">
        <v>0</v>
      </c>
      <c r="J52" s="19"/>
      <c r="K52" s="32"/>
      <c r="L52" s="27">
        <v>1</v>
      </c>
      <c r="M52" s="33">
        <v>26</v>
      </c>
    </row>
    <row r="53" spans="2:13" ht="14.25" customHeight="1">
      <c r="B53" s="26" t="s">
        <v>203</v>
      </c>
      <c r="C53" s="30" t="s">
        <v>85</v>
      </c>
      <c r="D53" s="29">
        <v>25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/>
      <c r="K53" s="32"/>
      <c r="L53" s="27">
        <v>1</v>
      </c>
      <c r="M53" s="33">
        <v>25</v>
      </c>
    </row>
    <row r="54" spans="2:13" ht="14.25" customHeight="1">
      <c r="B54" s="26" t="s">
        <v>203</v>
      </c>
      <c r="C54" s="30" t="s">
        <v>169</v>
      </c>
      <c r="D54" s="29">
        <v>0</v>
      </c>
      <c r="E54" s="19">
        <v>0</v>
      </c>
      <c r="F54" s="19">
        <v>0</v>
      </c>
      <c r="G54" s="19">
        <v>0</v>
      </c>
      <c r="H54" s="19">
        <v>25</v>
      </c>
      <c r="I54" s="19">
        <v>0</v>
      </c>
      <c r="J54" s="19"/>
      <c r="K54" s="32"/>
      <c r="L54" s="27">
        <v>1</v>
      </c>
      <c r="M54" s="33">
        <v>25</v>
      </c>
    </row>
    <row r="55" spans="2:13" ht="14.25" customHeight="1">
      <c r="B55" s="26" t="s">
        <v>217</v>
      </c>
      <c r="C55" s="30" t="s">
        <v>101</v>
      </c>
      <c r="D55" s="29">
        <v>0</v>
      </c>
      <c r="E55" s="19">
        <v>24</v>
      </c>
      <c r="F55" s="19">
        <v>0</v>
      </c>
      <c r="G55" s="19">
        <v>0</v>
      </c>
      <c r="H55" s="19">
        <v>0</v>
      </c>
      <c r="I55" s="19">
        <v>0</v>
      </c>
      <c r="J55" s="19"/>
      <c r="K55" s="32"/>
      <c r="L55" s="27">
        <v>1</v>
      </c>
      <c r="M55" s="33">
        <v>24</v>
      </c>
    </row>
    <row r="56" spans="2:13" ht="14.25" customHeight="1">
      <c r="B56" s="26" t="s">
        <v>217</v>
      </c>
      <c r="C56" s="30" t="s">
        <v>173</v>
      </c>
      <c r="D56" s="29">
        <v>0</v>
      </c>
      <c r="E56" s="19">
        <v>0</v>
      </c>
      <c r="F56" s="19">
        <v>0</v>
      </c>
      <c r="G56" s="19">
        <v>0</v>
      </c>
      <c r="H56" s="19">
        <v>24</v>
      </c>
      <c r="I56" s="19">
        <v>0</v>
      </c>
      <c r="J56" s="19"/>
      <c r="K56" s="32"/>
      <c r="L56" s="27">
        <v>1</v>
      </c>
      <c r="M56" s="33">
        <v>24</v>
      </c>
    </row>
    <row r="57" spans="2:13" ht="14.25" customHeight="1">
      <c r="B57" s="26"/>
      <c r="C57" s="30"/>
      <c r="D57" s="29"/>
      <c r="E57" s="19"/>
      <c r="F57" s="19"/>
      <c r="G57" s="19"/>
      <c r="H57" s="19"/>
      <c r="I57" s="19"/>
      <c r="J57" s="19"/>
      <c r="K57" s="32"/>
      <c r="L57" s="27"/>
      <c r="M57" s="33"/>
    </row>
    <row r="58" spans="2:13" ht="14.25" customHeight="1">
      <c r="B58" s="26"/>
      <c r="C58" s="30"/>
      <c r="D58" s="29"/>
      <c r="E58" s="19"/>
      <c r="F58" s="19"/>
      <c r="G58" s="19"/>
      <c r="H58" s="19"/>
      <c r="I58" s="19"/>
      <c r="J58" s="19"/>
      <c r="K58" s="32"/>
      <c r="L58" s="27"/>
      <c r="M58" s="33"/>
    </row>
    <row r="59" spans="2:13" ht="14.25" customHeight="1">
      <c r="B59" s="26"/>
      <c r="C59" s="30"/>
      <c r="D59" s="29"/>
      <c r="E59" s="19"/>
      <c r="F59" s="19"/>
      <c r="G59" s="19"/>
      <c r="H59" s="19"/>
      <c r="I59" s="19"/>
      <c r="J59" s="19"/>
      <c r="K59" s="32"/>
      <c r="L59" s="27"/>
      <c r="M59" s="33"/>
    </row>
    <row r="60" spans="2:13" ht="14.25" customHeight="1">
      <c r="B60" s="26"/>
      <c r="C60" s="30"/>
      <c r="D60" s="29"/>
      <c r="E60" s="19"/>
      <c r="F60" s="19"/>
      <c r="G60" s="19"/>
      <c r="H60" s="19"/>
      <c r="I60" s="19"/>
      <c r="J60" s="19"/>
      <c r="K60" s="32"/>
      <c r="L60" s="27"/>
      <c r="M60" s="33"/>
    </row>
    <row r="61" spans="2:13" ht="14.25" customHeight="1">
      <c r="B61" s="26"/>
      <c r="C61" s="30"/>
      <c r="D61" s="29"/>
      <c r="E61" s="19"/>
      <c r="F61" s="19"/>
      <c r="G61" s="19"/>
      <c r="H61" s="19"/>
      <c r="I61" s="19"/>
      <c r="J61" s="19"/>
      <c r="K61" s="32"/>
      <c r="L61" s="27"/>
      <c r="M61" s="33"/>
    </row>
    <row r="62" spans="2:13" ht="14.25" customHeight="1">
      <c r="B62" s="26"/>
      <c r="C62" s="30"/>
      <c r="D62" s="29"/>
      <c r="E62" s="19"/>
      <c r="F62" s="19"/>
      <c r="G62" s="19"/>
      <c r="H62" s="19"/>
      <c r="I62" s="19"/>
      <c r="J62" s="19"/>
      <c r="K62" s="32"/>
      <c r="L62" s="27"/>
      <c r="M62" s="33"/>
    </row>
    <row r="63" spans="2:13" ht="14.25" customHeight="1">
      <c r="B63" s="26"/>
      <c r="C63" s="30"/>
      <c r="D63" s="29"/>
      <c r="E63" s="19"/>
      <c r="F63" s="19"/>
      <c r="G63" s="19"/>
      <c r="H63" s="19"/>
      <c r="I63" s="19"/>
      <c r="J63" s="19"/>
      <c r="K63" s="32"/>
      <c r="L63" s="27"/>
      <c r="M63" s="33"/>
    </row>
    <row r="64" spans="2:13" ht="14.25" customHeight="1">
      <c r="B64" s="26"/>
      <c r="C64" s="30"/>
      <c r="D64" s="29"/>
      <c r="E64" s="19"/>
      <c r="F64" s="19"/>
      <c r="G64" s="19"/>
      <c r="H64" s="19"/>
      <c r="I64" s="19"/>
      <c r="J64" s="19"/>
      <c r="K64" s="32"/>
      <c r="L64" s="27"/>
      <c r="M64" s="33"/>
    </row>
    <row r="65" spans="2:13" ht="14.25" customHeight="1">
      <c r="B65" s="26"/>
      <c r="C65" s="30"/>
      <c r="D65" s="29"/>
      <c r="E65" s="19"/>
      <c r="F65" s="19"/>
      <c r="G65" s="19"/>
      <c r="H65" s="19"/>
      <c r="I65" s="19"/>
      <c r="J65" s="19"/>
      <c r="K65" s="32"/>
      <c r="L65" s="27"/>
      <c r="M65" s="33"/>
    </row>
    <row r="66" spans="2:13" ht="14.25" customHeight="1">
      <c r="B66" s="26"/>
      <c r="C66" s="30"/>
      <c r="D66" s="29"/>
      <c r="E66" s="19"/>
      <c r="F66" s="19"/>
      <c r="G66" s="19"/>
      <c r="H66" s="19"/>
      <c r="I66" s="19"/>
      <c r="J66" s="19"/>
      <c r="K66" s="32"/>
      <c r="L66" s="27"/>
      <c r="M66" s="33"/>
    </row>
    <row r="67" spans="2:13" ht="14.25" customHeight="1">
      <c r="B67" s="26"/>
      <c r="C67" s="30"/>
      <c r="D67" s="29"/>
      <c r="E67" s="19"/>
      <c r="F67" s="19"/>
      <c r="G67" s="19"/>
      <c r="H67" s="19"/>
      <c r="I67" s="19"/>
      <c r="J67" s="19"/>
      <c r="K67" s="32"/>
      <c r="L67" s="27"/>
      <c r="M67" s="33"/>
    </row>
    <row r="68" spans="2:13" ht="14.25" customHeight="1">
      <c r="B68" s="26"/>
      <c r="C68" s="30"/>
      <c r="D68" s="29"/>
      <c r="E68" s="19"/>
      <c r="F68" s="19"/>
      <c r="G68" s="19"/>
      <c r="H68" s="19"/>
      <c r="I68" s="19"/>
      <c r="J68" s="19"/>
      <c r="K68" s="32"/>
      <c r="L68" s="27"/>
      <c r="M68" s="33"/>
    </row>
    <row r="69" spans="2:13" ht="14.25" customHeight="1">
      <c r="B69" s="26"/>
      <c r="C69" s="30"/>
      <c r="D69" s="29"/>
      <c r="E69" s="19"/>
      <c r="F69" s="19"/>
      <c r="G69" s="19"/>
      <c r="H69" s="19"/>
      <c r="I69" s="19"/>
      <c r="J69" s="19"/>
      <c r="K69" s="32"/>
      <c r="L69" s="27"/>
      <c r="M69" s="33"/>
    </row>
    <row r="70" spans="2:13" ht="14.25" customHeight="1">
      <c r="B70" s="26"/>
      <c r="C70" s="30"/>
      <c r="D70" s="29"/>
      <c r="E70" s="19"/>
      <c r="F70" s="19"/>
      <c r="G70" s="19"/>
      <c r="H70" s="19"/>
      <c r="I70" s="19"/>
      <c r="J70" s="19"/>
      <c r="K70" s="32"/>
      <c r="L70" s="27"/>
      <c r="M70" s="33"/>
    </row>
    <row r="71" spans="2:13" ht="14.25" customHeight="1">
      <c r="B71" s="26"/>
      <c r="C71" s="30"/>
      <c r="D71" s="29"/>
      <c r="E71" s="19"/>
      <c r="F71" s="19"/>
      <c r="G71" s="19"/>
      <c r="H71" s="19"/>
      <c r="I71" s="19"/>
      <c r="J71" s="19"/>
      <c r="K71" s="32"/>
      <c r="L71" s="27"/>
      <c r="M71" s="33"/>
    </row>
    <row r="72" spans="2:13" ht="14.25" customHeight="1">
      <c r="B72" s="26"/>
      <c r="C72" s="30"/>
      <c r="D72" s="29"/>
      <c r="E72" s="19"/>
      <c r="F72" s="19"/>
      <c r="G72" s="19"/>
      <c r="H72" s="19"/>
      <c r="I72" s="19"/>
      <c r="J72" s="19"/>
      <c r="K72" s="32"/>
      <c r="L72" s="27"/>
      <c r="M72" s="33"/>
    </row>
    <row r="73" spans="2:13" ht="14.25" customHeight="1">
      <c r="B73" s="27"/>
      <c r="C73" s="30"/>
      <c r="D73" s="29"/>
      <c r="E73" s="19"/>
      <c r="F73" s="19"/>
      <c r="G73" s="19"/>
      <c r="H73" s="19"/>
      <c r="I73" s="19"/>
      <c r="J73" s="19"/>
      <c r="K73" s="32"/>
      <c r="L73" s="27"/>
      <c r="M73" s="33"/>
    </row>
    <row r="74" spans="2:13" ht="14.25" customHeight="1">
      <c r="B74" s="26"/>
      <c r="C74" s="30"/>
      <c r="D74" s="29"/>
      <c r="E74" s="19"/>
      <c r="F74" s="19"/>
      <c r="G74" s="19"/>
      <c r="H74" s="19"/>
      <c r="I74" s="19"/>
      <c r="J74" s="19"/>
      <c r="K74" s="32"/>
      <c r="L74" s="27"/>
      <c r="M74" s="33"/>
    </row>
    <row r="75" spans="2:13" ht="14.25" customHeight="1">
      <c r="B75" s="26"/>
      <c r="C75" s="30"/>
      <c r="D75" s="29"/>
      <c r="E75" s="19"/>
      <c r="F75" s="19"/>
      <c r="G75" s="19"/>
      <c r="H75" s="19"/>
      <c r="I75" s="19"/>
      <c r="J75" s="19"/>
      <c r="K75" s="32"/>
      <c r="L75" s="27"/>
      <c r="M75" s="33"/>
    </row>
    <row r="76" spans="2:13" ht="14.25" customHeight="1">
      <c r="B76" s="26"/>
      <c r="C76" s="30"/>
      <c r="D76" s="29"/>
      <c r="E76" s="19"/>
      <c r="F76" s="19"/>
      <c r="G76" s="19"/>
      <c r="H76" s="19"/>
      <c r="I76" s="19"/>
      <c r="J76" s="19"/>
      <c r="K76" s="32"/>
      <c r="L76" s="27"/>
      <c r="M76" s="33"/>
    </row>
    <row r="77" spans="2:13" ht="14.25" customHeight="1">
      <c r="B77" s="26"/>
      <c r="C77" s="30"/>
      <c r="D77" s="29"/>
      <c r="E77" s="19"/>
      <c r="F77" s="19"/>
      <c r="G77" s="19"/>
      <c r="H77" s="19"/>
      <c r="I77" s="19"/>
      <c r="J77" s="19"/>
      <c r="K77" s="32"/>
      <c r="L77" s="27"/>
      <c r="M77" s="33"/>
    </row>
    <row r="78" spans="2:13" ht="14.25" customHeight="1">
      <c r="B78" s="27"/>
      <c r="C78" s="30"/>
      <c r="D78" s="29"/>
      <c r="E78" s="19"/>
      <c r="F78" s="19"/>
      <c r="G78" s="19"/>
      <c r="H78" s="19"/>
      <c r="I78" s="19"/>
      <c r="J78" s="19"/>
      <c r="K78" s="32"/>
      <c r="L78" s="27"/>
      <c r="M78" s="33"/>
    </row>
    <row r="79" spans="2:13" ht="14.25" customHeight="1">
      <c r="B79" s="27"/>
      <c r="C79" s="30"/>
      <c r="D79" s="29"/>
      <c r="E79" s="19"/>
      <c r="F79" s="19"/>
      <c r="G79" s="19"/>
      <c r="H79" s="19"/>
      <c r="I79" s="19"/>
      <c r="J79" s="19"/>
      <c r="K79" s="32"/>
      <c r="L79" s="27"/>
      <c r="M79" s="33"/>
    </row>
    <row r="80" spans="2:13" ht="14.25" customHeight="1">
      <c r="B80" s="27"/>
      <c r="C80" s="30"/>
      <c r="D80" s="29"/>
      <c r="E80" s="19"/>
      <c r="F80" s="19"/>
      <c r="G80" s="19"/>
      <c r="H80" s="19"/>
      <c r="I80" s="19"/>
      <c r="J80" s="19"/>
      <c r="K80" s="32"/>
      <c r="L80" s="27"/>
      <c r="M80" s="33"/>
    </row>
    <row r="81" spans="2:13" ht="14.25" customHeight="1">
      <c r="B81" s="27"/>
      <c r="C81" s="30"/>
      <c r="D81" s="29"/>
      <c r="E81" s="19"/>
      <c r="F81" s="19"/>
      <c r="G81" s="19"/>
      <c r="H81" s="19"/>
      <c r="I81" s="19"/>
      <c r="J81" s="19"/>
      <c r="K81" s="32"/>
      <c r="L81" s="27"/>
      <c r="M81" s="33"/>
    </row>
    <row r="82" spans="2:13" ht="14.25" customHeight="1">
      <c r="B82" s="27"/>
      <c r="C82" s="30"/>
      <c r="D82" s="29"/>
      <c r="E82" s="19"/>
      <c r="F82" s="19"/>
      <c r="G82" s="19"/>
      <c r="H82" s="19"/>
      <c r="I82" s="19"/>
      <c r="J82" s="19"/>
      <c r="K82" s="32"/>
      <c r="L82" s="27"/>
      <c r="M82" s="33"/>
    </row>
    <row r="83" spans="2:13" ht="14.25" customHeight="1">
      <c r="B83" s="27"/>
      <c r="C83" s="30"/>
      <c r="D83" s="29"/>
      <c r="E83" s="19"/>
      <c r="F83" s="19"/>
      <c r="G83" s="19"/>
      <c r="H83" s="19"/>
      <c r="I83" s="19"/>
      <c r="J83" s="19"/>
      <c r="K83" s="32"/>
      <c r="L83" s="27"/>
      <c r="M83" s="33"/>
    </row>
    <row r="84" spans="2:13" ht="14.25" customHeight="1">
      <c r="B84" s="27"/>
      <c r="C84" s="30"/>
      <c r="D84" s="29"/>
      <c r="E84" s="19"/>
      <c r="F84" s="19"/>
      <c r="G84" s="19"/>
      <c r="H84" s="19"/>
      <c r="I84" s="19"/>
      <c r="J84" s="19"/>
      <c r="K84" s="32"/>
      <c r="L84" s="27"/>
      <c r="M84" s="33"/>
    </row>
    <row r="85" spans="2:13" ht="14.25" customHeight="1">
      <c r="B85" s="27"/>
      <c r="C85" s="30"/>
      <c r="D85" s="29"/>
      <c r="E85" s="19"/>
      <c r="F85" s="19"/>
      <c r="G85" s="19"/>
      <c r="H85" s="19"/>
      <c r="I85" s="19"/>
      <c r="J85" s="19"/>
      <c r="K85" s="32"/>
      <c r="L85" s="27"/>
      <c r="M85" s="33"/>
    </row>
    <row r="86" spans="2:13" ht="14.25" customHeight="1">
      <c r="B86" s="27"/>
      <c r="C86" s="30"/>
      <c r="D86" s="29"/>
      <c r="E86" s="19"/>
      <c r="F86" s="19"/>
      <c r="G86" s="19"/>
      <c r="H86" s="19"/>
      <c r="I86" s="19"/>
      <c r="J86" s="19"/>
      <c r="K86" s="32"/>
      <c r="L86" s="27"/>
      <c r="M86" s="33"/>
    </row>
    <row r="87" spans="2:13" ht="14.25" customHeight="1">
      <c r="B87" s="27"/>
      <c r="C87" s="30"/>
      <c r="D87" s="29"/>
      <c r="E87" s="19"/>
      <c r="F87" s="19"/>
      <c r="G87" s="19"/>
      <c r="H87" s="19"/>
      <c r="I87" s="19"/>
      <c r="J87" s="19"/>
      <c r="K87" s="32"/>
      <c r="L87" s="27"/>
      <c r="M87" s="33"/>
    </row>
    <row r="88" spans="2:13" ht="14.25" customHeight="1">
      <c r="B88" s="27"/>
      <c r="C88" s="30"/>
      <c r="D88" s="29"/>
      <c r="E88" s="19"/>
      <c r="F88" s="19"/>
      <c r="G88" s="19"/>
      <c r="H88" s="19"/>
      <c r="I88" s="19"/>
      <c r="J88" s="19"/>
      <c r="K88" s="32"/>
      <c r="L88" s="27"/>
      <c r="M88" s="33"/>
    </row>
    <row r="89" spans="2:13" ht="14.25" customHeight="1">
      <c r="B89" s="27"/>
      <c r="C89" s="30"/>
      <c r="D89" s="29"/>
      <c r="E89" s="19"/>
      <c r="F89" s="19"/>
      <c r="G89" s="19"/>
      <c r="H89" s="19"/>
      <c r="I89" s="19"/>
      <c r="J89" s="19"/>
      <c r="K89" s="32"/>
      <c r="L89" s="27"/>
      <c r="M89" s="33"/>
    </row>
    <row r="90" spans="2:13" ht="14.25" customHeight="1">
      <c r="B90" s="27"/>
      <c r="C90" s="30"/>
      <c r="D90" s="29"/>
      <c r="E90" s="19"/>
      <c r="F90" s="19"/>
      <c r="G90" s="19"/>
      <c r="H90" s="19"/>
      <c r="I90" s="19"/>
      <c r="J90" s="19"/>
      <c r="K90" s="32"/>
      <c r="L90" s="27"/>
      <c r="M90" s="33"/>
    </row>
    <row r="91" spans="2:13" ht="14.25" customHeight="1">
      <c r="B91" s="27"/>
      <c r="C91" s="30"/>
      <c r="D91" s="29"/>
      <c r="E91" s="19"/>
      <c r="F91" s="19"/>
      <c r="G91" s="19"/>
      <c r="H91" s="19"/>
      <c r="I91" s="19"/>
      <c r="J91" s="19"/>
      <c r="K91" s="32"/>
      <c r="L91" s="27"/>
      <c r="M91" s="33"/>
    </row>
    <row r="92" spans="2:13" ht="14.25" customHeight="1">
      <c r="B92" s="27"/>
      <c r="C92" s="30"/>
      <c r="D92" s="29"/>
      <c r="E92" s="19"/>
      <c r="F92" s="19"/>
      <c r="G92" s="19"/>
      <c r="H92" s="19"/>
      <c r="I92" s="19"/>
      <c r="J92" s="19"/>
      <c r="K92" s="32"/>
      <c r="L92" s="27"/>
      <c r="M92" s="33"/>
    </row>
    <row r="93" spans="2:13" ht="14.25" customHeight="1">
      <c r="B93" s="27"/>
      <c r="C93" s="30"/>
      <c r="D93" s="29"/>
      <c r="E93" s="19"/>
      <c r="F93" s="19"/>
      <c r="G93" s="19"/>
      <c r="H93" s="19"/>
      <c r="I93" s="19"/>
      <c r="J93" s="19"/>
      <c r="K93" s="32"/>
      <c r="L93" s="27"/>
      <c r="M93" s="33"/>
    </row>
    <row r="94" spans="2:13" ht="14.25" customHeight="1">
      <c r="B94" s="27"/>
      <c r="C94" s="30"/>
      <c r="D94" s="29"/>
      <c r="E94" s="19"/>
      <c r="F94" s="19"/>
      <c r="G94" s="19"/>
      <c r="H94" s="19"/>
      <c r="I94" s="19"/>
      <c r="J94" s="19"/>
      <c r="K94" s="32"/>
      <c r="L94" s="27"/>
      <c r="M94" s="33"/>
    </row>
    <row r="95" spans="2:13" ht="14.25" customHeight="1">
      <c r="B95" s="27"/>
      <c r="C95" s="30"/>
      <c r="D95" s="29"/>
      <c r="E95" s="19"/>
      <c r="F95" s="19"/>
      <c r="G95" s="19"/>
      <c r="H95" s="19"/>
      <c r="I95" s="19"/>
      <c r="J95" s="19"/>
      <c r="K95" s="32"/>
      <c r="L95" s="27"/>
      <c r="M95" s="33"/>
    </row>
    <row r="96" spans="2:13" ht="14.25" customHeight="1">
      <c r="B96" s="27"/>
      <c r="C96" s="30"/>
      <c r="D96" s="29"/>
      <c r="E96" s="19"/>
      <c r="F96" s="19"/>
      <c r="G96" s="19"/>
      <c r="H96" s="19"/>
      <c r="I96" s="19"/>
      <c r="J96" s="19"/>
      <c r="K96" s="32"/>
      <c r="L96" s="27"/>
      <c r="M96" s="33"/>
    </row>
    <row r="97" spans="2:13" ht="14.25" customHeight="1">
      <c r="B97" s="27"/>
      <c r="C97" s="30"/>
      <c r="D97" s="29"/>
      <c r="E97" s="19"/>
      <c r="F97" s="19"/>
      <c r="G97" s="19"/>
      <c r="H97" s="19"/>
      <c r="I97" s="19"/>
      <c r="J97" s="19"/>
      <c r="K97" s="32"/>
      <c r="L97" s="27"/>
      <c r="M97" s="33"/>
    </row>
    <row r="98" spans="2:13" ht="14.25" customHeight="1">
      <c r="B98" s="27"/>
      <c r="C98" s="30"/>
      <c r="D98" s="29"/>
      <c r="E98" s="19"/>
      <c r="F98" s="19"/>
      <c r="G98" s="19"/>
      <c r="H98" s="19"/>
      <c r="I98" s="19"/>
      <c r="J98" s="19"/>
      <c r="K98" s="32"/>
      <c r="L98" s="27"/>
      <c r="M98" s="33"/>
    </row>
    <row r="99" spans="2:13" ht="14.25" customHeight="1">
      <c r="B99" s="27"/>
      <c r="C99" s="30"/>
      <c r="D99" s="29"/>
      <c r="E99" s="19"/>
      <c r="F99" s="19"/>
      <c r="G99" s="19"/>
      <c r="H99" s="19"/>
      <c r="I99" s="19"/>
      <c r="J99" s="19"/>
      <c r="K99" s="32"/>
      <c r="L99" s="27"/>
      <c r="M99" s="33"/>
    </row>
    <row r="100" spans="2:13" ht="14.25" customHeight="1">
      <c r="B100" s="27"/>
      <c r="C100" s="30"/>
      <c r="D100" s="29"/>
      <c r="E100" s="19"/>
      <c r="F100" s="19"/>
      <c r="G100" s="19"/>
      <c r="H100" s="19"/>
      <c r="I100" s="19"/>
      <c r="J100" s="19"/>
      <c r="K100" s="32"/>
      <c r="L100" s="27"/>
      <c r="M100" s="33"/>
    </row>
    <row r="101" spans="2:13" ht="14.25" customHeight="1">
      <c r="B101" s="27"/>
      <c r="C101" s="30"/>
      <c r="D101" s="29"/>
      <c r="E101" s="19"/>
      <c r="F101" s="19"/>
      <c r="G101" s="19"/>
      <c r="H101" s="19"/>
      <c r="I101" s="19"/>
      <c r="J101" s="19"/>
      <c r="K101" s="32"/>
      <c r="L101" s="27"/>
      <c r="M101" s="33"/>
    </row>
    <row r="102" spans="2:13" ht="14.25" customHeight="1">
      <c r="B102" s="27"/>
      <c r="C102" s="30"/>
      <c r="D102" s="29"/>
      <c r="E102" s="19"/>
      <c r="F102" s="19"/>
      <c r="G102" s="19"/>
      <c r="H102" s="19"/>
      <c r="I102" s="19"/>
      <c r="J102" s="19"/>
      <c r="K102" s="32"/>
      <c r="L102" s="27"/>
      <c r="M102" s="33"/>
    </row>
    <row r="103" spans="2:13" ht="14.25" customHeight="1">
      <c r="B103" s="27"/>
      <c r="C103" s="30"/>
      <c r="D103" s="29"/>
      <c r="E103" s="19"/>
      <c r="F103" s="19"/>
      <c r="G103" s="19"/>
      <c r="H103" s="19"/>
      <c r="I103" s="19"/>
      <c r="J103" s="19"/>
      <c r="K103" s="32"/>
      <c r="L103" s="27"/>
      <c r="M103" s="33"/>
    </row>
    <row r="104" spans="2:13" ht="14.25" customHeight="1">
      <c r="B104" s="27"/>
      <c r="C104" s="30"/>
      <c r="D104" s="29"/>
      <c r="E104" s="19"/>
      <c r="F104" s="19"/>
      <c r="G104" s="19"/>
      <c r="H104" s="19"/>
      <c r="I104" s="19"/>
      <c r="J104" s="19"/>
      <c r="K104" s="32"/>
      <c r="L104" s="27"/>
      <c r="M104" s="33"/>
    </row>
    <row r="105" spans="2:13" ht="14.25" customHeight="1">
      <c r="B105" s="27"/>
      <c r="C105" s="30"/>
      <c r="D105" s="29"/>
      <c r="E105" s="19"/>
      <c r="F105" s="19"/>
      <c r="G105" s="19"/>
      <c r="H105" s="19"/>
      <c r="I105" s="19"/>
      <c r="J105" s="19"/>
      <c r="K105" s="32"/>
      <c r="L105" s="27"/>
      <c r="M105" s="33"/>
    </row>
    <row r="106" spans="2:13" ht="14.25" customHeight="1">
      <c r="B106" s="27"/>
      <c r="C106" s="30"/>
      <c r="D106" s="29"/>
      <c r="E106" s="19"/>
      <c r="F106" s="19"/>
      <c r="G106" s="19"/>
      <c r="H106" s="19"/>
      <c r="I106" s="19"/>
      <c r="J106" s="19"/>
      <c r="K106" s="32"/>
      <c r="L106" s="27"/>
      <c r="M106" s="33"/>
    </row>
    <row r="107" spans="2:13" ht="14.25" customHeight="1">
      <c r="B107" s="27"/>
      <c r="C107" s="30"/>
      <c r="D107" s="29"/>
      <c r="E107" s="19"/>
      <c r="F107" s="19"/>
      <c r="G107" s="19"/>
      <c r="H107" s="19"/>
      <c r="I107" s="19"/>
      <c r="J107" s="19"/>
      <c r="K107" s="32"/>
      <c r="L107" s="27"/>
      <c r="M107" s="33"/>
    </row>
    <row r="108" spans="2:13" ht="14.25" customHeight="1">
      <c r="B108" s="27"/>
      <c r="C108" s="30"/>
      <c r="D108" s="29"/>
      <c r="E108" s="19"/>
      <c r="F108" s="19"/>
      <c r="G108" s="19"/>
      <c r="H108" s="19"/>
      <c r="I108" s="19"/>
      <c r="J108" s="19"/>
      <c r="K108" s="32"/>
      <c r="L108" s="27"/>
      <c r="M108" s="33"/>
    </row>
    <row r="109" spans="2:13" ht="14.25" customHeight="1">
      <c r="B109" s="27"/>
      <c r="C109" s="30"/>
      <c r="D109" s="29"/>
      <c r="E109" s="19"/>
      <c r="F109" s="19"/>
      <c r="G109" s="19"/>
      <c r="H109" s="19"/>
      <c r="I109" s="19"/>
      <c r="J109" s="19"/>
      <c r="K109" s="32"/>
      <c r="L109" s="27"/>
      <c r="M109" s="33"/>
    </row>
    <row r="110" spans="2:13" ht="14.25" customHeight="1">
      <c r="B110" s="27"/>
      <c r="C110" s="30"/>
      <c r="D110" s="29"/>
      <c r="E110" s="19"/>
      <c r="F110" s="19"/>
      <c r="G110" s="19"/>
      <c r="H110" s="19"/>
      <c r="I110" s="19"/>
      <c r="J110" s="19"/>
      <c r="K110" s="32"/>
      <c r="L110" s="27"/>
      <c r="M110" s="33"/>
    </row>
    <row r="111" spans="2:13" ht="14.25" customHeight="1">
      <c r="B111" s="27"/>
      <c r="C111" s="30"/>
      <c r="D111" s="29"/>
      <c r="E111" s="19"/>
      <c r="F111" s="19"/>
      <c r="G111" s="19"/>
      <c r="H111" s="19"/>
      <c r="I111" s="19"/>
      <c r="J111" s="19"/>
      <c r="K111" s="32"/>
      <c r="L111" s="27"/>
      <c r="M111" s="33"/>
    </row>
    <row r="112" spans="2:13" ht="14.25" customHeight="1">
      <c r="B112" s="27"/>
      <c r="C112" s="30"/>
      <c r="D112" s="29"/>
      <c r="E112" s="19"/>
      <c r="F112" s="19"/>
      <c r="G112" s="19"/>
      <c r="H112" s="19"/>
      <c r="I112" s="19"/>
      <c r="J112" s="19"/>
      <c r="K112" s="32"/>
      <c r="L112" s="27"/>
      <c r="M112" s="33"/>
    </row>
    <row r="113" spans="2:13" ht="14.25" customHeight="1">
      <c r="B113" s="27"/>
      <c r="C113" s="30"/>
      <c r="D113" s="29"/>
      <c r="E113" s="19"/>
      <c r="F113" s="19"/>
      <c r="G113" s="19"/>
      <c r="H113" s="19"/>
      <c r="I113" s="19"/>
      <c r="J113" s="19"/>
      <c r="K113" s="32"/>
      <c r="L113" s="27"/>
      <c r="M113" s="33"/>
    </row>
    <row r="114" spans="2:13" ht="14.25" customHeight="1">
      <c r="B114" s="27"/>
      <c r="C114" s="30"/>
      <c r="D114" s="29"/>
      <c r="E114" s="19"/>
      <c r="F114" s="19"/>
      <c r="G114" s="19"/>
      <c r="H114" s="19"/>
      <c r="I114" s="19"/>
      <c r="J114" s="19"/>
      <c r="K114" s="32"/>
      <c r="L114" s="27"/>
      <c r="M114" s="33"/>
    </row>
    <row r="115" spans="2:13" ht="14.25" customHeight="1">
      <c r="B115" s="27"/>
      <c r="C115" s="30"/>
      <c r="D115" s="29"/>
      <c r="E115" s="19"/>
      <c r="F115" s="19"/>
      <c r="G115" s="19"/>
      <c r="H115" s="19"/>
      <c r="I115" s="19"/>
      <c r="J115" s="19"/>
      <c r="K115" s="32"/>
      <c r="L115" s="27"/>
      <c r="M115" s="33"/>
    </row>
    <row r="116" spans="2:13" ht="14.25" customHeight="1">
      <c r="B116" s="27"/>
      <c r="C116" s="30"/>
      <c r="D116" s="29"/>
      <c r="E116" s="19"/>
      <c r="F116" s="19"/>
      <c r="G116" s="19"/>
      <c r="H116" s="19"/>
      <c r="I116" s="19"/>
      <c r="J116" s="19"/>
      <c r="K116" s="32"/>
      <c r="L116" s="27"/>
      <c r="M116" s="33"/>
    </row>
    <row r="117" spans="2:13" ht="14.25" customHeight="1">
      <c r="B117" s="27"/>
      <c r="C117" s="30"/>
      <c r="D117" s="29"/>
      <c r="E117" s="19"/>
      <c r="F117" s="19"/>
      <c r="G117" s="19"/>
      <c r="H117" s="19"/>
      <c r="I117" s="19"/>
      <c r="J117" s="19"/>
      <c r="K117" s="32"/>
      <c r="L117" s="27"/>
      <c r="M117" s="33"/>
    </row>
    <row r="118" spans="2:13" ht="14.25" customHeight="1">
      <c r="B118" s="27"/>
      <c r="C118" s="30"/>
      <c r="D118" s="29"/>
      <c r="E118" s="19"/>
      <c r="F118" s="19"/>
      <c r="G118" s="19"/>
      <c r="H118" s="19"/>
      <c r="I118" s="19"/>
      <c r="J118" s="19"/>
      <c r="K118" s="32"/>
      <c r="L118" s="27"/>
      <c r="M118" s="33"/>
    </row>
    <row r="119" spans="2:13" ht="14.25" customHeight="1">
      <c r="B119" s="27"/>
      <c r="C119" s="30"/>
      <c r="D119" s="29"/>
      <c r="E119" s="19"/>
      <c r="F119" s="19"/>
      <c r="G119" s="19"/>
      <c r="H119" s="19"/>
      <c r="I119" s="19"/>
      <c r="J119" s="19"/>
      <c r="K119" s="32"/>
      <c r="L119" s="27"/>
      <c r="M119" s="33"/>
    </row>
    <row r="120" spans="2:13" ht="14.25" customHeight="1">
      <c r="B120" s="27"/>
      <c r="C120" s="30"/>
      <c r="D120" s="29"/>
      <c r="E120" s="19"/>
      <c r="F120" s="19"/>
      <c r="G120" s="19"/>
      <c r="H120" s="19"/>
      <c r="I120" s="19"/>
      <c r="J120" s="19"/>
      <c r="K120" s="32"/>
      <c r="L120" s="27"/>
      <c r="M120" s="33"/>
    </row>
    <row r="121" spans="2:13" ht="14.25" customHeight="1">
      <c r="B121" s="27"/>
      <c r="C121" s="30"/>
      <c r="D121" s="29"/>
      <c r="E121" s="19"/>
      <c r="F121" s="19"/>
      <c r="G121" s="19"/>
      <c r="H121" s="19"/>
      <c r="I121" s="19"/>
      <c r="J121" s="19"/>
      <c r="K121" s="32"/>
      <c r="L121" s="27"/>
      <c r="M121" s="33"/>
    </row>
    <row r="122" spans="2:13" ht="14.25" customHeight="1">
      <c r="B122" s="27"/>
      <c r="C122" s="30"/>
      <c r="D122" s="29"/>
      <c r="E122" s="19"/>
      <c r="F122" s="19"/>
      <c r="G122" s="19"/>
      <c r="H122" s="19"/>
      <c r="I122" s="19"/>
      <c r="J122" s="19"/>
      <c r="K122" s="32"/>
      <c r="L122" s="27"/>
      <c r="M122" s="33"/>
    </row>
    <row r="123" spans="2:13" ht="14.25" customHeight="1">
      <c r="B123" s="27"/>
      <c r="C123" s="30"/>
      <c r="D123" s="29"/>
      <c r="E123" s="19"/>
      <c r="F123" s="19"/>
      <c r="G123" s="19"/>
      <c r="H123" s="19"/>
      <c r="I123" s="19"/>
      <c r="J123" s="19"/>
      <c r="K123" s="32"/>
      <c r="L123" s="27"/>
      <c r="M123" s="33"/>
    </row>
    <row r="124" spans="2:13" ht="14.25" customHeight="1">
      <c r="B124" s="27"/>
      <c r="C124" s="30"/>
      <c r="D124" s="29"/>
      <c r="E124" s="19"/>
      <c r="F124" s="19"/>
      <c r="G124" s="19"/>
      <c r="H124" s="19"/>
      <c r="I124" s="19"/>
      <c r="J124" s="19"/>
      <c r="K124" s="32"/>
      <c r="L124" s="27"/>
      <c r="M124" s="33"/>
    </row>
    <row r="125" spans="2:13" ht="14.25" customHeight="1">
      <c r="B125" s="27"/>
      <c r="C125" s="30"/>
      <c r="D125" s="29"/>
      <c r="E125" s="19"/>
      <c r="F125" s="19"/>
      <c r="G125" s="19"/>
      <c r="H125" s="19"/>
      <c r="I125" s="19"/>
      <c r="J125" s="19"/>
      <c r="K125" s="32"/>
      <c r="L125" s="27"/>
      <c r="M125" s="33"/>
    </row>
    <row r="126" spans="2:13" ht="14.25" customHeight="1">
      <c r="B126" s="27"/>
      <c r="C126" s="30"/>
      <c r="D126" s="29"/>
      <c r="E126" s="19"/>
      <c r="F126" s="19"/>
      <c r="G126" s="19"/>
      <c r="H126" s="19"/>
      <c r="I126" s="19"/>
      <c r="J126" s="19"/>
      <c r="K126" s="32"/>
      <c r="L126" s="27"/>
      <c r="M126" s="33"/>
    </row>
    <row r="127" spans="2:13" ht="14.25" customHeight="1">
      <c r="B127" s="27"/>
      <c r="C127" s="30"/>
      <c r="D127" s="29"/>
      <c r="E127" s="19"/>
      <c r="F127" s="19"/>
      <c r="G127" s="19"/>
      <c r="H127" s="19"/>
      <c r="I127" s="19"/>
      <c r="J127" s="19"/>
      <c r="K127" s="32"/>
      <c r="L127" s="27"/>
      <c r="M127" s="33"/>
    </row>
    <row r="128" spans="2:13" ht="14.25" customHeight="1">
      <c r="B128" s="27"/>
      <c r="C128" s="30"/>
      <c r="D128" s="29"/>
      <c r="E128" s="19"/>
      <c r="F128" s="19"/>
      <c r="G128" s="19"/>
      <c r="H128" s="19"/>
      <c r="I128" s="19"/>
      <c r="J128" s="19"/>
      <c r="K128" s="32"/>
      <c r="L128" s="27"/>
      <c r="M128" s="33"/>
    </row>
    <row r="129" spans="2:13" ht="14.25" customHeight="1">
      <c r="B129" s="27"/>
      <c r="C129" s="30"/>
      <c r="D129" s="29"/>
      <c r="E129" s="19"/>
      <c r="F129" s="19"/>
      <c r="G129" s="19"/>
      <c r="H129" s="19"/>
      <c r="I129" s="19"/>
      <c r="J129" s="19"/>
      <c r="K129" s="32"/>
      <c r="L129" s="27"/>
      <c r="M129" s="33"/>
    </row>
    <row r="130" spans="2:13" ht="14.25" customHeight="1">
      <c r="B130" s="27"/>
      <c r="C130" s="30"/>
      <c r="D130" s="29"/>
      <c r="E130" s="19"/>
      <c r="F130" s="19"/>
      <c r="G130" s="19"/>
      <c r="H130" s="19"/>
      <c r="I130" s="19"/>
      <c r="J130" s="19"/>
      <c r="K130" s="32"/>
      <c r="L130" s="27"/>
      <c r="M130" s="33"/>
    </row>
    <row r="131" spans="2:13" ht="14.25" customHeight="1">
      <c r="B131" s="27"/>
      <c r="C131" s="30"/>
      <c r="D131" s="29"/>
      <c r="E131" s="19"/>
      <c r="F131" s="19"/>
      <c r="G131" s="19"/>
      <c r="H131" s="19"/>
      <c r="I131" s="19"/>
      <c r="J131" s="19"/>
      <c r="K131" s="32"/>
      <c r="L131" s="27"/>
      <c r="M131" s="33"/>
    </row>
    <row r="132" spans="2:13" ht="14.25" customHeight="1">
      <c r="B132" s="27"/>
      <c r="C132" s="30"/>
      <c r="D132" s="29"/>
      <c r="E132" s="19"/>
      <c r="F132" s="19"/>
      <c r="G132" s="19"/>
      <c r="H132" s="19"/>
      <c r="I132" s="19"/>
      <c r="J132" s="19"/>
      <c r="K132" s="32"/>
      <c r="L132" s="27"/>
      <c r="M132" s="33"/>
    </row>
    <row r="133" spans="2:13" ht="14.25" customHeight="1">
      <c r="B133" s="27"/>
      <c r="C133" s="30"/>
      <c r="D133" s="29"/>
      <c r="E133" s="19"/>
      <c r="F133" s="19"/>
      <c r="G133" s="19"/>
      <c r="H133" s="19"/>
      <c r="I133" s="19"/>
      <c r="J133" s="19"/>
      <c r="K133" s="32"/>
      <c r="L133" s="27"/>
      <c r="M133" s="33"/>
    </row>
    <row r="134" spans="2:13" ht="14.25" customHeight="1">
      <c r="B134" s="27"/>
      <c r="C134" s="30"/>
      <c r="D134" s="29"/>
      <c r="E134" s="19"/>
      <c r="F134" s="19"/>
      <c r="G134" s="19"/>
      <c r="H134" s="19"/>
      <c r="I134" s="19"/>
      <c r="J134" s="19"/>
      <c r="K134" s="32"/>
      <c r="L134" s="27"/>
      <c r="M134" s="33"/>
    </row>
    <row r="135" spans="2:13" ht="14.25" customHeight="1">
      <c r="B135" s="27"/>
      <c r="C135" s="30"/>
      <c r="D135" s="29"/>
      <c r="E135" s="19"/>
      <c r="F135" s="19"/>
      <c r="G135" s="19"/>
      <c r="H135" s="19"/>
      <c r="I135" s="19"/>
      <c r="J135" s="19"/>
      <c r="K135" s="32"/>
      <c r="L135" s="27"/>
      <c r="M135" s="33"/>
    </row>
    <row r="136" spans="2:13" ht="14.25" customHeight="1">
      <c r="B136" s="27"/>
      <c r="C136" s="30"/>
      <c r="D136" s="29"/>
      <c r="E136" s="19"/>
      <c r="F136" s="19"/>
      <c r="G136" s="19"/>
      <c r="H136" s="19"/>
      <c r="I136" s="19"/>
      <c r="J136" s="19"/>
      <c r="K136" s="32"/>
      <c r="L136" s="27"/>
      <c r="M136" s="33"/>
    </row>
    <row r="137" spans="2:13" ht="14.25" customHeight="1">
      <c r="B137" s="27"/>
      <c r="C137" s="30"/>
      <c r="D137" s="29"/>
      <c r="E137" s="19"/>
      <c r="F137" s="19"/>
      <c r="G137" s="19"/>
      <c r="H137" s="19"/>
      <c r="I137" s="19"/>
      <c r="J137" s="19"/>
      <c r="K137" s="32"/>
      <c r="L137" s="27"/>
      <c r="M137" s="33"/>
    </row>
    <row r="138" spans="2:13" ht="14.25" customHeight="1">
      <c r="B138" s="27"/>
      <c r="C138" s="30"/>
      <c r="D138" s="29"/>
      <c r="E138" s="19"/>
      <c r="F138" s="19"/>
      <c r="G138" s="19"/>
      <c r="H138" s="19"/>
      <c r="I138" s="19"/>
      <c r="J138" s="19"/>
      <c r="K138" s="32"/>
      <c r="L138" s="27"/>
      <c r="M138" s="33"/>
    </row>
    <row r="139" spans="2:13" ht="14.25" customHeight="1">
      <c r="B139" s="27"/>
      <c r="C139" s="30"/>
      <c r="D139" s="29"/>
      <c r="E139" s="19"/>
      <c r="F139" s="19"/>
      <c r="G139" s="19"/>
      <c r="H139" s="19"/>
      <c r="I139" s="19"/>
      <c r="J139" s="19"/>
      <c r="K139" s="32"/>
      <c r="L139" s="27"/>
      <c r="M139" s="33"/>
    </row>
    <row r="140" spans="2:13" ht="14.25" customHeight="1">
      <c r="B140" s="27"/>
      <c r="C140" s="30"/>
      <c r="D140" s="29"/>
      <c r="E140" s="19"/>
      <c r="F140" s="19"/>
      <c r="G140" s="19"/>
      <c r="H140" s="19"/>
      <c r="I140" s="19"/>
      <c r="J140" s="19"/>
      <c r="K140" s="32"/>
      <c r="L140" s="27"/>
      <c r="M140" s="33"/>
    </row>
    <row r="141" spans="2:13" ht="14.25" customHeight="1">
      <c r="B141" s="27"/>
      <c r="C141" s="30"/>
      <c r="D141" s="29"/>
      <c r="E141" s="19"/>
      <c r="F141" s="19"/>
      <c r="G141" s="19"/>
      <c r="H141" s="19"/>
      <c r="I141" s="19"/>
      <c r="J141" s="19"/>
      <c r="K141" s="32"/>
      <c r="L141" s="27"/>
      <c r="M141" s="33"/>
    </row>
    <row r="142" spans="2:13" ht="14.25" customHeight="1">
      <c r="B142" s="27"/>
      <c r="C142" s="30"/>
      <c r="D142" s="29"/>
      <c r="E142" s="19"/>
      <c r="F142" s="19"/>
      <c r="G142" s="19"/>
      <c r="H142" s="19"/>
      <c r="I142" s="19"/>
      <c r="J142" s="19"/>
      <c r="K142" s="32"/>
      <c r="L142" s="27"/>
      <c r="M142" s="33"/>
    </row>
    <row r="143" spans="2:13" ht="14.25" customHeight="1">
      <c r="B143" s="27"/>
      <c r="C143" s="30"/>
      <c r="D143" s="29"/>
      <c r="E143" s="19"/>
      <c r="F143" s="19"/>
      <c r="G143" s="19"/>
      <c r="H143" s="19"/>
      <c r="I143" s="19"/>
      <c r="J143" s="19"/>
      <c r="K143" s="32"/>
      <c r="L143" s="27"/>
      <c r="M143" s="33"/>
    </row>
    <row r="144" spans="2:13" ht="14.25" customHeight="1">
      <c r="B144" s="27"/>
      <c r="C144" s="30"/>
      <c r="D144" s="29"/>
      <c r="E144" s="19"/>
      <c r="F144" s="19"/>
      <c r="G144" s="19"/>
      <c r="H144" s="19"/>
      <c r="I144" s="19"/>
      <c r="J144" s="19"/>
      <c r="K144" s="32"/>
      <c r="L144" s="27"/>
      <c r="M144" s="33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zoomScale="75" zoomScaleNormal="75" workbookViewId="0" topLeftCell="A1">
      <selection activeCell="L103" sqref="A8:L103"/>
    </sheetView>
  </sheetViews>
  <sheetFormatPr defaultColWidth="9.140625" defaultRowHeight="14.25" customHeight="1"/>
  <cols>
    <col min="1" max="1" width="8.57421875" style="4" bestFit="1" customWidth="1"/>
    <col min="2" max="2" width="27.28125" style="3" bestFit="1" customWidth="1"/>
    <col min="3" max="10" width="6.140625" style="4" customWidth="1"/>
    <col min="11" max="11" width="9.140625" style="3" customWidth="1"/>
    <col min="12" max="12" width="9.00390625" style="6" customWidth="1"/>
    <col min="14" max="16384" width="9.140625" style="3" customWidth="1"/>
  </cols>
  <sheetData>
    <row r="1" spans="1:12" ht="14.25" customHeight="1">
      <c r="A1" s="4" t="s">
        <v>40</v>
      </c>
      <c r="B1" s="3" t="s">
        <v>39</v>
      </c>
      <c r="C1" s="4">
        <v>876</v>
      </c>
      <c r="D1" s="4">
        <v>812</v>
      </c>
      <c r="E1" s="4">
        <v>845</v>
      </c>
      <c r="F1" s="4">
        <v>769</v>
      </c>
      <c r="G1" s="4">
        <v>908</v>
      </c>
      <c r="H1" s="4">
        <v>776</v>
      </c>
      <c r="L1" s="4"/>
    </row>
    <row r="2" spans="2:12" ht="14.25" customHeight="1">
      <c r="B2" s="3" t="s">
        <v>38</v>
      </c>
      <c r="C2" s="4">
        <f>SUM(C8:C199)</f>
        <v>876</v>
      </c>
      <c r="D2" s="4">
        <f aca="true" t="shared" si="0" ref="D2:J2">SUM(D8:D199)</f>
        <v>812</v>
      </c>
      <c r="E2" s="4">
        <f t="shared" si="0"/>
        <v>845</v>
      </c>
      <c r="F2" s="4">
        <f t="shared" si="0"/>
        <v>769</v>
      </c>
      <c r="G2" s="4">
        <f t="shared" si="0"/>
        <v>908</v>
      </c>
      <c r="H2" s="4">
        <f t="shared" si="0"/>
        <v>776</v>
      </c>
      <c r="I2" s="4">
        <f t="shared" si="0"/>
        <v>0</v>
      </c>
      <c r="J2" s="4">
        <f t="shared" si="0"/>
        <v>0</v>
      </c>
      <c r="L2" s="4"/>
    </row>
    <row r="3" spans="2:12" ht="14.25" customHeight="1">
      <c r="B3" s="3" t="s">
        <v>48</v>
      </c>
      <c r="C3" s="4">
        <f aca="true" t="shared" si="1" ref="C3:J3">C1-C2</f>
        <v>0</v>
      </c>
      <c r="D3" s="4">
        <f t="shared" si="1"/>
        <v>0</v>
      </c>
      <c r="E3" s="4">
        <f t="shared" si="1"/>
        <v>0</v>
      </c>
      <c r="F3" s="4">
        <f t="shared" si="1"/>
        <v>0</v>
      </c>
      <c r="G3" s="4">
        <f t="shared" si="1"/>
        <v>0</v>
      </c>
      <c r="H3" s="4">
        <f t="shared" si="1"/>
        <v>0</v>
      </c>
      <c r="I3" s="4">
        <f t="shared" si="1"/>
        <v>0</v>
      </c>
      <c r="J3" s="4">
        <f t="shared" si="1"/>
        <v>0</v>
      </c>
      <c r="L3" s="4"/>
    </row>
    <row r="4" ht="14.25" customHeight="1">
      <c r="L4" s="4"/>
    </row>
    <row r="5" ht="14.25" customHeight="1">
      <c r="L5" s="4"/>
    </row>
    <row r="6" spans="1:12" s="5" customFormat="1" ht="14.25" customHeight="1">
      <c r="A6" s="6" t="s">
        <v>9</v>
      </c>
      <c r="B6" s="5" t="s">
        <v>15</v>
      </c>
      <c r="C6" s="6" t="s">
        <v>20</v>
      </c>
      <c r="D6" s="6" t="s">
        <v>21</v>
      </c>
      <c r="E6" s="6" t="s">
        <v>22</v>
      </c>
      <c r="F6" s="6" t="s">
        <v>24</v>
      </c>
      <c r="G6" s="6" t="s">
        <v>25</v>
      </c>
      <c r="H6" s="6" t="s">
        <v>26</v>
      </c>
      <c r="I6" s="6" t="s">
        <v>27</v>
      </c>
      <c r="J6" s="6" t="s">
        <v>28</v>
      </c>
      <c r="K6" s="8" t="s">
        <v>50</v>
      </c>
      <c r="L6" s="6" t="s">
        <v>23</v>
      </c>
    </row>
    <row r="7" spans="3:10" ht="14.25" customHeight="1">
      <c r="C7" s="6"/>
      <c r="D7" s="6"/>
      <c r="E7" s="6"/>
      <c r="F7" s="6"/>
      <c r="G7" s="6"/>
      <c r="H7" s="6"/>
      <c r="I7" s="6"/>
      <c r="J7" s="6"/>
    </row>
    <row r="8" spans="1:12" ht="14.25" customHeight="1">
      <c r="A8" s="7">
        <v>1</v>
      </c>
      <c r="B8" s="3" t="s">
        <v>32</v>
      </c>
      <c r="C8" s="4">
        <f>IF(ISNA(VLOOKUP($B8,sep08,5,FALSE)),0,VLOOKUP($B8,sep08,5,FALSE))</f>
        <v>50</v>
      </c>
      <c r="D8" s="4">
        <f>IF(ISNA(VLOOKUP($B8,oct08,5,FALSE)),0,VLOOKUP($B8,oct08,5,FALSE))</f>
        <v>50</v>
      </c>
      <c r="E8" s="4">
        <f>IF(ISNA(VLOOKUP($B8,nov08,5,FALSE)),0,VLOOKUP($B8,nov08,5,FALSE))</f>
        <v>50</v>
      </c>
      <c r="F8" s="4">
        <f>IF(ISNA(VLOOKUP($B8,dec08,5,FALSE)),0,VLOOKUP($B8,dec08,5,FALSE))</f>
        <v>50</v>
      </c>
      <c r="G8" s="4">
        <f>IF(ISNA(VLOOKUP($B8,jan09,5,FALSE)),0,VLOOKUP($B8,jan09,5,FALSE))</f>
        <v>0</v>
      </c>
      <c r="H8" s="4">
        <f>IF(ISNA(VLOOKUP($B8,feb09,5,FALSE)),0,VLOOKUP($B8,feb09,5,FALSE))</f>
        <v>0</v>
      </c>
      <c r="I8" s="4">
        <v>0</v>
      </c>
      <c r="J8" s="4">
        <v>0</v>
      </c>
      <c r="K8" s="4">
        <f>8-COUNTIF(C8:J8,"=0")</f>
        <v>4</v>
      </c>
      <c r="L8" s="6">
        <f>LARGE(C8:J8,1)+LARGE(C8:J8,2)+LARGE(C8:J8,3)+LARGE(C8:J8,4)</f>
        <v>200</v>
      </c>
    </row>
    <row r="9" spans="1:12" ht="14.25" customHeight="1">
      <c r="A9" s="7">
        <f>A8+1</f>
        <v>2</v>
      </c>
      <c r="B9" s="3" t="s">
        <v>2</v>
      </c>
      <c r="C9" s="4">
        <f>IF(ISNA(VLOOKUP($B9,sep08,5,FALSE)),0,VLOOKUP($B9,sep08,5,FALSE))</f>
        <v>45</v>
      </c>
      <c r="D9" s="4">
        <f>IF(ISNA(VLOOKUP($B9,oct08,5,FALSE)),0,VLOOKUP($B9,oct08,5,FALSE))</f>
        <v>45</v>
      </c>
      <c r="E9" s="4">
        <f>IF(ISNA(VLOOKUP($B9,nov08,5,FALSE)),0,VLOOKUP($B9,nov08,5,FALSE))</f>
        <v>50</v>
      </c>
      <c r="F9" s="4">
        <f>IF(ISNA(VLOOKUP($B9,dec08,5,FALSE)),0,VLOOKUP($B9,dec08,5,FALSE))</f>
        <v>45</v>
      </c>
      <c r="G9" s="4">
        <f>IF(ISNA(VLOOKUP($B9,jan09,5,FALSE)),0,VLOOKUP($B9,jan09,5,FALSE))</f>
        <v>50</v>
      </c>
      <c r="H9" s="4">
        <f>IF(ISNA(VLOOKUP($B9,feb09,5,FALSE)),0,VLOOKUP($B9,feb09,5,FALSE))</f>
        <v>50</v>
      </c>
      <c r="I9" s="4">
        <v>0</v>
      </c>
      <c r="J9" s="4">
        <v>0</v>
      </c>
      <c r="K9" s="4">
        <f>8-COUNTIF(C9:J9,"=0")</f>
        <v>6</v>
      </c>
      <c r="L9" s="6">
        <f>LARGE(C9:J9,1)+LARGE(C9:J9,2)+LARGE(C9:J9,3)+LARGE(C9:J9,4)</f>
        <v>195</v>
      </c>
    </row>
    <row r="10" spans="1:12" ht="14.25" customHeight="1">
      <c r="A10" s="7">
        <f aca="true" t="shared" si="2" ref="A10:A68">A9+1</f>
        <v>3</v>
      </c>
      <c r="B10" s="3" t="s">
        <v>70</v>
      </c>
      <c r="C10" s="4">
        <f>IF(ISNA(VLOOKUP($B10,sep08,5,FALSE)),0,VLOOKUP($B10,sep08,5,FALSE))</f>
        <v>30</v>
      </c>
      <c r="D10" s="4">
        <f>IF(ISNA(VLOOKUP($B10,oct08,5,FALSE)),0,VLOOKUP($B10,oct08,5,FALSE))</f>
        <v>30</v>
      </c>
      <c r="E10" s="4">
        <f>IF(ISNA(VLOOKUP($B10,nov08,5,FALSE)),0,VLOOKUP($B10,nov08,5,FALSE))</f>
        <v>38</v>
      </c>
      <c r="F10" s="4">
        <f>IF(ISNA(VLOOKUP($B10,dec08,5,FALSE)),0,VLOOKUP($B10,dec08,5,FALSE))</f>
        <v>35</v>
      </c>
      <c r="G10" s="4">
        <f>IF(ISNA(VLOOKUP($B10,jan09,5,FALSE)),0,VLOOKUP($B10,jan09,5,FALSE))</f>
        <v>50</v>
      </c>
      <c r="H10" s="4">
        <f>IF(ISNA(VLOOKUP($B10,feb09,5,FALSE)),0,VLOOKUP($B10,feb09,5,FALSE))</f>
        <v>36</v>
      </c>
      <c r="I10" s="4">
        <v>0</v>
      </c>
      <c r="J10" s="4">
        <v>0</v>
      </c>
      <c r="K10" s="4">
        <f>8-COUNTIF(C10:J10,"=0")</f>
        <v>6</v>
      </c>
      <c r="L10" s="6">
        <f>LARGE(C10:J10,1)+LARGE(C10:J10,2)+LARGE(C10:J10,3)+LARGE(C10:J10,4)</f>
        <v>159</v>
      </c>
    </row>
    <row r="11" spans="1:12" ht="14.25" customHeight="1">
      <c r="A11" s="7">
        <f t="shared" si="2"/>
        <v>4</v>
      </c>
      <c r="B11" s="3" t="s">
        <v>30</v>
      </c>
      <c r="C11" s="4">
        <f>IF(ISNA(VLOOKUP($B11,sep08,5,FALSE)),0,VLOOKUP($B11,sep08,5,FALSE))</f>
        <v>36</v>
      </c>
      <c r="D11" s="4">
        <f>IF(ISNA(VLOOKUP($B11,oct08,5,FALSE)),0,VLOOKUP($B11,oct08,5,FALSE))</f>
        <v>0</v>
      </c>
      <c r="E11" s="4">
        <f>IF(ISNA(VLOOKUP($B11,nov08,5,FALSE)),0,VLOOKUP($B11,nov08,5,FALSE))</f>
        <v>41</v>
      </c>
      <c r="F11" s="4">
        <f>IF(ISNA(VLOOKUP($B11,dec08,5,FALSE)),0,VLOOKUP($B11,dec08,5,FALSE))</f>
        <v>0</v>
      </c>
      <c r="G11" s="4">
        <f>IF(ISNA(VLOOKUP($B11,jan09,5,FALSE)),0,VLOOKUP($B11,jan09,5,FALSE))</f>
        <v>34</v>
      </c>
      <c r="H11" s="4">
        <f>IF(ISNA(VLOOKUP($B11,feb09,5,FALSE)),0,VLOOKUP($B11,feb09,5,FALSE))</f>
        <v>45</v>
      </c>
      <c r="I11" s="4">
        <v>0</v>
      </c>
      <c r="J11" s="4">
        <v>0</v>
      </c>
      <c r="K11" s="4">
        <f>8-COUNTIF(C11:J11,"=0")</f>
        <v>4</v>
      </c>
      <c r="L11" s="6">
        <f>LARGE(C11:J11,1)+LARGE(C11:J11,2)+LARGE(C11:J11,3)+LARGE(C11:J11,4)</f>
        <v>156</v>
      </c>
    </row>
    <row r="12" spans="1:12" ht="14.25" customHeight="1">
      <c r="A12" s="7">
        <f t="shared" si="2"/>
        <v>5</v>
      </c>
      <c r="B12" s="3" t="s">
        <v>42</v>
      </c>
      <c r="C12" s="4">
        <f>IF(ISNA(VLOOKUP($B12,sep08,5,FALSE)),0,VLOOKUP($B12,sep08,5,FALSE))</f>
        <v>34</v>
      </c>
      <c r="D12" s="4">
        <f>IF(ISNA(VLOOKUP($B12,oct08,5,FALSE)),0,VLOOKUP($B12,oct08,5,FALSE))</f>
        <v>41</v>
      </c>
      <c r="E12" s="4">
        <f>IF(ISNA(VLOOKUP($B12,nov08,5,FALSE)),0,VLOOKUP($B12,nov08,5,FALSE))</f>
        <v>36</v>
      </c>
      <c r="F12" s="4">
        <f>IF(ISNA(VLOOKUP($B12,dec08,5,FALSE)),0,VLOOKUP($B12,dec08,5,FALSE))</f>
        <v>34</v>
      </c>
      <c r="G12" s="4">
        <f>IF(ISNA(VLOOKUP($B12,jan09,5,FALSE)),0,VLOOKUP($B12,jan09,5,FALSE))</f>
        <v>41</v>
      </c>
      <c r="H12" s="4">
        <f>IF(ISNA(VLOOKUP($B12,feb09,5,FALSE)),0,VLOOKUP($B12,feb09,5,FALSE))</f>
        <v>0</v>
      </c>
      <c r="I12" s="4">
        <v>0</v>
      </c>
      <c r="J12" s="4">
        <v>0</v>
      </c>
      <c r="K12" s="4">
        <f>8-COUNTIF(C12:J12,"=0")</f>
        <v>5</v>
      </c>
      <c r="L12" s="6">
        <f>LARGE(C12:J12,1)+LARGE(C12:J12,2)+LARGE(C12:J12,3)+LARGE(C12:J12,4)</f>
        <v>152</v>
      </c>
    </row>
    <row r="13" spans="1:12" ht="14.25" customHeight="1">
      <c r="A13" s="7">
        <f t="shared" si="2"/>
        <v>6</v>
      </c>
      <c r="B13" s="3" t="s">
        <v>0</v>
      </c>
      <c r="C13" s="4">
        <f>IF(ISNA(VLOOKUP($B13,sep08,5,FALSE)),0,VLOOKUP($B13,sep08,5,FALSE))</f>
        <v>35</v>
      </c>
      <c r="D13" s="4">
        <f>IF(ISNA(VLOOKUP($B13,oct08,5,FALSE)),0,VLOOKUP($B13,oct08,5,FALSE))</f>
        <v>38</v>
      </c>
      <c r="E13" s="4">
        <f>IF(ISNA(VLOOKUP($B13,nov08,5,FALSE)),0,VLOOKUP($B13,nov08,5,FALSE))</f>
        <v>34</v>
      </c>
      <c r="F13" s="4">
        <f>IF(ISNA(VLOOKUP($B13,dec08,5,FALSE)),0,VLOOKUP($B13,dec08,5,FALSE))</f>
        <v>41</v>
      </c>
      <c r="G13" s="4">
        <f>IF(ISNA(VLOOKUP($B13,jan09,5,FALSE)),0,VLOOKUP($B13,jan09,5,FALSE))</f>
        <v>38</v>
      </c>
      <c r="H13" s="4">
        <f>IF(ISNA(VLOOKUP($B13,feb09,5,FALSE)),0,VLOOKUP($B13,feb09,5,FALSE))</f>
        <v>32</v>
      </c>
      <c r="I13" s="4">
        <v>0</v>
      </c>
      <c r="J13" s="4">
        <v>0</v>
      </c>
      <c r="K13" s="4">
        <f>8-COUNTIF(C13:J13,"=0")</f>
        <v>6</v>
      </c>
      <c r="L13" s="6">
        <f>LARGE(C13:J13,1)+LARGE(C13:J13,2)+LARGE(C13:J13,3)+LARGE(C13:J13,4)</f>
        <v>152</v>
      </c>
    </row>
    <row r="14" spans="1:12" ht="14.25" customHeight="1">
      <c r="A14" s="7">
        <f t="shared" si="2"/>
        <v>7</v>
      </c>
      <c r="B14" s="3" t="s">
        <v>5</v>
      </c>
      <c r="C14" s="4">
        <f>IF(ISNA(VLOOKUP($B14,sep08,5,FALSE)),0,VLOOKUP($B14,sep08,5,FALSE))</f>
        <v>0</v>
      </c>
      <c r="D14" s="4">
        <f>IF(ISNA(VLOOKUP($B14,oct08,5,FALSE)),0,VLOOKUP($B14,oct08,5,FALSE))</f>
        <v>35</v>
      </c>
      <c r="E14" s="4">
        <f>IF(ISNA(VLOOKUP($B14,nov08,5,FALSE)),0,VLOOKUP($B14,nov08,5,FALSE))</f>
        <v>32</v>
      </c>
      <c r="F14" s="4">
        <f>IF(ISNA(VLOOKUP($B14,dec08,5,FALSE)),0,VLOOKUP($B14,dec08,5,FALSE))</f>
        <v>33</v>
      </c>
      <c r="G14" s="4">
        <f>IF(ISNA(VLOOKUP($B14,jan09,5,FALSE)),0,VLOOKUP($B14,jan09,5,FALSE))</f>
        <v>50</v>
      </c>
      <c r="H14" s="4">
        <f>IF(ISNA(VLOOKUP($B14,feb09,5,FALSE)),0,VLOOKUP($B14,feb09,5,FALSE))</f>
        <v>33</v>
      </c>
      <c r="I14" s="4">
        <v>0</v>
      </c>
      <c r="J14" s="4">
        <v>0</v>
      </c>
      <c r="K14" s="4">
        <f>8-COUNTIF(C14:J14,"=0")</f>
        <v>5</v>
      </c>
      <c r="L14" s="6">
        <f>LARGE(C14:J14,1)+LARGE(C14:J14,2)+LARGE(C14:J14,3)+LARGE(C14:J14,4)</f>
        <v>151</v>
      </c>
    </row>
    <row r="15" spans="1:12" ht="14.25" customHeight="1">
      <c r="A15" s="7">
        <f t="shared" si="2"/>
        <v>8</v>
      </c>
      <c r="B15" s="3" t="s">
        <v>17</v>
      </c>
      <c r="C15" s="4">
        <f>IF(ISNA(VLOOKUP($B15,sep08,5,FALSE)),0,VLOOKUP($B15,sep08,5,FALSE))</f>
        <v>38</v>
      </c>
      <c r="D15" s="4">
        <f>IF(ISNA(VLOOKUP($B15,oct08,5,FALSE)),0,VLOOKUP($B15,oct08,5,FALSE))</f>
        <v>20</v>
      </c>
      <c r="E15" s="4">
        <f>IF(ISNA(VLOOKUP($B15,nov08,5,FALSE)),0,VLOOKUP($B15,nov08,5,FALSE))</f>
        <v>0</v>
      </c>
      <c r="F15" s="4">
        <f>IF(ISNA(VLOOKUP($B15,dec08,5,FALSE)),0,VLOOKUP($B15,dec08,5,FALSE))</f>
        <v>36</v>
      </c>
      <c r="G15" s="4">
        <f>IF(ISNA(VLOOKUP($B15,jan09,5,FALSE)),0,VLOOKUP($B15,jan09,5,FALSE))</f>
        <v>35</v>
      </c>
      <c r="H15" s="4">
        <f>IF(ISNA(VLOOKUP($B15,feb09,5,FALSE)),0,VLOOKUP($B15,feb09,5,FALSE))</f>
        <v>38</v>
      </c>
      <c r="I15" s="4">
        <v>0</v>
      </c>
      <c r="J15" s="4">
        <v>0</v>
      </c>
      <c r="K15" s="4">
        <f>8-COUNTIF(C15:J15,"=0")</f>
        <v>5</v>
      </c>
      <c r="L15" s="6">
        <f>LARGE(C15:J15,1)+LARGE(C15:J15,2)+LARGE(C15:J15,3)+LARGE(C15:J15,4)</f>
        <v>147</v>
      </c>
    </row>
    <row r="16" spans="1:12" ht="14.25" customHeight="1">
      <c r="A16" s="7">
        <f t="shared" si="2"/>
        <v>9</v>
      </c>
      <c r="B16" s="3" t="s">
        <v>69</v>
      </c>
      <c r="C16" s="4">
        <f>IF(ISNA(VLOOKUP($B16,sep08,5,FALSE)),0,VLOOKUP($B16,sep08,5,FALSE))</f>
        <v>30</v>
      </c>
      <c r="D16" s="4">
        <f>IF(ISNA(VLOOKUP($B16,oct08,5,FALSE)),0,VLOOKUP($B16,oct08,5,FALSE))</f>
        <v>0</v>
      </c>
      <c r="E16" s="4">
        <f>IF(ISNA(VLOOKUP($B16,nov08,5,FALSE)),0,VLOOKUP($B16,nov08,5,FALSE))</f>
        <v>33</v>
      </c>
      <c r="F16" s="4">
        <f>IF(ISNA(VLOOKUP($B16,dec08,5,FALSE)),0,VLOOKUP($B16,dec08,5,FALSE))</f>
        <v>28</v>
      </c>
      <c r="G16" s="4">
        <f>IF(ISNA(VLOOKUP($B16,jan09,5,FALSE)),0,VLOOKUP($B16,jan09,5,FALSE))</f>
        <v>36</v>
      </c>
      <c r="H16" s="4">
        <f>IF(ISNA(VLOOKUP($B16,feb09,5,FALSE)),0,VLOOKUP($B16,feb09,5,FALSE))</f>
        <v>29</v>
      </c>
      <c r="I16" s="4">
        <v>0</v>
      </c>
      <c r="J16" s="4">
        <v>0</v>
      </c>
      <c r="K16" s="4">
        <f>8-COUNTIF(C16:J16,"=0")</f>
        <v>5</v>
      </c>
      <c r="L16" s="6">
        <f>LARGE(C16:J16,1)+LARGE(C16:J16,2)+LARGE(C16:J16,3)+LARGE(C16:J16,4)</f>
        <v>128</v>
      </c>
    </row>
    <row r="17" spans="1:12" ht="14.25" customHeight="1">
      <c r="A17" s="7">
        <f t="shared" si="2"/>
        <v>10</v>
      </c>
      <c r="B17" s="3" t="s">
        <v>72</v>
      </c>
      <c r="C17" s="4">
        <f>IF(ISNA(VLOOKUP($B17,sep08,5,FALSE)),0,VLOOKUP($B17,sep08,5,FALSE))</f>
        <v>25</v>
      </c>
      <c r="D17" s="4">
        <f>IF(ISNA(VLOOKUP($B17,oct08,5,FALSE)),0,VLOOKUP($B17,oct08,5,FALSE))</f>
        <v>27</v>
      </c>
      <c r="E17" s="4">
        <f>IF(ISNA(VLOOKUP($B17,nov08,5,FALSE)),0,VLOOKUP($B17,nov08,5,FALSE))</f>
        <v>0</v>
      </c>
      <c r="F17" s="4">
        <f>IF(ISNA(VLOOKUP($B17,dec08,5,FALSE)),0,VLOOKUP($B17,dec08,5,FALSE))</f>
        <v>29</v>
      </c>
      <c r="G17" s="4">
        <f>IF(ISNA(VLOOKUP($B17,jan09,5,FALSE)),0,VLOOKUP($B17,jan09,5,FALSE))</f>
        <v>0</v>
      </c>
      <c r="H17" s="4">
        <f>IF(ISNA(VLOOKUP($B17,feb09,5,FALSE)),0,VLOOKUP($B17,feb09,5,FALSE))</f>
        <v>34</v>
      </c>
      <c r="I17" s="4">
        <v>0</v>
      </c>
      <c r="J17" s="4">
        <v>0</v>
      </c>
      <c r="K17" s="4">
        <f>8-COUNTIF(C17:J17,"=0")</f>
        <v>4</v>
      </c>
      <c r="L17" s="6">
        <f>LARGE(C17:J17,1)+LARGE(C17:J17,2)+LARGE(C17:J17,3)+LARGE(C17:J17,4)</f>
        <v>115</v>
      </c>
    </row>
    <row r="18" spans="1:12" ht="14.25" customHeight="1">
      <c r="A18" s="7">
        <f t="shared" si="2"/>
        <v>11</v>
      </c>
      <c r="B18" s="3" t="s">
        <v>19</v>
      </c>
      <c r="C18" s="4">
        <f>IF(ISNA(VLOOKUP($B18,sep08,5,FALSE)),0,VLOOKUP($B18,sep08,5,FALSE))</f>
        <v>31</v>
      </c>
      <c r="D18" s="4">
        <f>IF(ISNA(VLOOKUP($B18,oct08,5,FALSE)),0,VLOOKUP($B18,oct08,5,FALSE))</f>
        <v>26</v>
      </c>
      <c r="E18" s="4">
        <f>IF(ISNA(VLOOKUP($B18,nov08,5,FALSE)),0,VLOOKUP($B18,nov08,5,FALSE))</f>
        <v>27</v>
      </c>
      <c r="F18" s="4">
        <f>IF(ISNA(VLOOKUP($B18,dec08,5,FALSE)),0,VLOOKUP($B18,dec08,5,FALSE))</f>
        <v>25</v>
      </c>
      <c r="G18" s="4">
        <f>IF(ISNA(VLOOKUP($B18,jan09,5,FALSE)),0,VLOOKUP($B18,jan09,5,FALSE))</f>
        <v>13</v>
      </c>
      <c r="H18" s="4">
        <f>IF(ISNA(VLOOKUP($B18,feb09,5,FALSE)),0,VLOOKUP($B18,feb09,5,FALSE))</f>
        <v>21</v>
      </c>
      <c r="I18" s="4">
        <v>0</v>
      </c>
      <c r="J18" s="4">
        <v>0</v>
      </c>
      <c r="K18" s="4">
        <f>8-COUNTIF(C18:J18,"=0")</f>
        <v>6</v>
      </c>
      <c r="L18" s="6">
        <f>LARGE(C18:J18,1)+LARGE(C18:J18,2)+LARGE(C18:J18,3)+LARGE(C18:J18,4)</f>
        <v>109</v>
      </c>
    </row>
    <row r="19" spans="1:12" ht="14.25" customHeight="1">
      <c r="A19" s="7">
        <f t="shared" si="2"/>
        <v>12</v>
      </c>
      <c r="B19" s="3" t="s">
        <v>129</v>
      </c>
      <c r="C19" s="4">
        <f>IF(ISNA(VLOOKUP($B19,sep08,5,FALSE)),0,VLOOKUP($B19,sep08,5,FALSE))</f>
        <v>0</v>
      </c>
      <c r="D19" s="4">
        <f>IF(ISNA(VLOOKUP($B19,oct08,5,FALSE)),0,VLOOKUP($B19,oct08,5,FALSE))</f>
        <v>0</v>
      </c>
      <c r="E19" s="4">
        <f>IF(ISNA(VLOOKUP($B19,nov08,5,FALSE)),0,VLOOKUP($B19,nov08,5,FALSE))</f>
        <v>0</v>
      </c>
      <c r="F19" s="4">
        <f>IF(ISNA(VLOOKUP($B19,dec08,5,FALSE)),0,VLOOKUP($B19,dec08,5,FALSE))</f>
        <v>41</v>
      </c>
      <c r="G19" s="4">
        <f>IF(ISNA(VLOOKUP($B19,jan09,5,FALSE)),0,VLOOKUP($B19,jan09,5,FALSE))</f>
        <v>27</v>
      </c>
      <c r="H19" s="4">
        <f>IF(ISNA(VLOOKUP($B19,feb09,5,FALSE)),0,VLOOKUP($B19,feb09,5,FALSE))</f>
        <v>35</v>
      </c>
      <c r="I19" s="4">
        <v>0</v>
      </c>
      <c r="J19" s="4">
        <v>0</v>
      </c>
      <c r="K19" s="4">
        <f>8-COUNTIF(C19:J19,"=0")</f>
        <v>3</v>
      </c>
      <c r="L19" s="6">
        <f>LARGE(C19:J19,1)+LARGE(C19:J19,2)+LARGE(C19:J19,3)+LARGE(C19:J19,4)</f>
        <v>103</v>
      </c>
    </row>
    <row r="20" spans="1:12" ht="14.25" customHeight="1">
      <c r="A20" s="7">
        <f t="shared" si="2"/>
        <v>13</v>
      </c>
      <c r="B20" s="3" t="s">
        <v>149</v>
      </c>
      <c r="C20" s="4">
        <f>IF(ISNA(VLOOKUP($B20,sep08,5,FALSE)),0,VLOOKUP($B20,sep08,5,FALSE))</f>
        <v>0</v>
      </c>
      <c r="D20" s="4">
        <f>IF(ISNA(VLOOKUP($B20,oct08,5,FALSE)),0,VLOOKUP($B20,oct08,5,FALSE))</f>
        <v>24</v>
      </c>
      <c r="E20" s="4">
        <f>IF(ISNA(VLOOKUP($B20,nov08,5,FALSE)),0,VLOOKUP($B20,nov08,5,FALSE))</f>
        <v>29</v>
      </c>
      <c r="F20" s="4">
        <f>IF(ISNA(VLOOKUP($B20,dec08,5,FALSE)),0,VLOOKUP($B20,dec08,5,FALSE))</f>
        <v>23</v>
      </c>
      <c r="G20" s="4">
        <f>IF(ISNA(VLOOKUP($B20,jan09,5,FALSE)),0,VLOOKUP($B20,jan09,5,FALSE))</f>
        <v>23</v>
      </c>
      <c r="H20" s="4">
        <f>IF(ISNA(VLOOKUP($B20,feb09,5,FALSE)),0,VLOOKUP($B20,feb09,5,FALSE))</f>
        <v>0</v>
      </c>
      <c r="I20" s="4">
        <v>0</v>
      </c>
      <c r="J20" s="4">
        <v>0</v>
      </c>
      <c r="K20" s="4">
        <f>8-COUNTIF(C20:J20,"=0")</f>
        <v>4</v>
      </c>
      <c r="L20" s="6">
        <f>LARGE(C20:J20,1)+LARGE(C20:J20,2)+LARGE(C20:J20,3)+LARGE(C20:J20,4)</f>
        <v>99</v>
      </c>
    </row>
    <row r="21" spans="1:12" ht="14.25" customHeight="1">
      <c r="A21" s="7">
        <f t="shared" si="2"/>
        <v>14</v>
      </c>
      <c r="B21" s="3" t="s">
        <v>67</v>
      </c>
      <c r="C21" s="4">
        <f>IF(ISNA(VLOOKUP($B21,sep08,5,FALSE)),0,VLOOKUP($B21,sep08,5,FALSE))</f>
        <v>17</v>
      </c>
      <c r="D21" s="4">
        <f>IF(ISNA(VLOOKUP($B21,oct08,5,FALSE)),0,VLOOKUP($B21,oct08,5,FALSE))</f>
        <v>23</v>
      </c>
      <c r="E21" s="4">
        <f>IF(ISNA(VLOOKUP($B21,nov08,5,FALSE)),0,VLOOKUP($B21,nov08,5,FALSE))</f>
        <v>25</v>
      </c>
      <c r="F21" s="4">
        <f>IF(ISNA(VLOOKUP($B21,dec08,5,FALSE)),0,VLOOKUP($B21,dec08,5,FALSE))</f>
        <v>24</v>
      </c>
      <c r="G21" s="4">
        <f>IF(ISNA(VLOOKUP($B21,jan09,5,FALSE)),0,VLOOKUP($B21,jan09,5,FALSE))</f>
        <v>2</v>
      </c>
      <c r="H21" s="4">
        <f>IF(ISNA(VLOOKUP($B21,feb09,5,FALSE)),0,VLOOKUP($B21,feb09,5,FALSE))</f>
        <v>25</v>
      </c>
      <c r="I21" s="4">
        <v>0</v>
      </c>
      <c r="J21" s="4">
        <v>0</v>
      </c>
      <c r="K21" s="4">
        <f>8-COUNTIF(C21:J21,"=0")</f>
        <v>6</v>
      </c>
      <c r="L21" s="6">
        <f>LARGE(C21:J21,1)+LARGE(C21:J21,2)+LARGE(C21:J21,3)+LARGE(C21:J21,4)</f>
        <v>97</v>
      </c>
    </row>
    <row r="22" spans="1:12" ht="14.25" customHeight="1">
      <c r="A22" s="7">
        <f t="shared" si="2"/>
        <v>15</v>
      </c>
      <c r="B22" s="3" t="s">
        <v>18</v>
      </c>
      <c r="C22" s="4">
        <f>IF(ISNA(VLOOKUP($B22,sep08,5,FALSE)),0,VLOOKUP($B22,sep08,5,FALSE))</f>
        <v>0</v>
      </c>
      <c r="D22" s="4">
        <f>IF(ISNA(VLOOKUP($B22,oct08,5,FALSE)),0,VLOOKUP($B22,oct08,5,FALSE))</f>
        <v>17</v>
      </c>
      <c r="E22" s="4">
        <f>IF(ISNA(VLOOKUP($B22,nov08,5,FALSE)),0,VLOOKUP($B22,nov08,5,FALSE))</f>
        <v>20</v>
      </c>
      <c r="F22" s="4">
        <f>IF(ISNA(VLOOKUP($B22,dec08,5,FALSE)),0,VLOOKUP($B22,dec08,5,FALSE))</f>
        <v>22</v>
      </c>
      <c r="G22" s="4">
        <f>IF(ISNA(VLOOKUP($B22,jan09,5,FALSE)),0,VLOOKUP($B22,jan09,5,FALSE))</f>
        <v>28</v>
      </c>
      <c r="H22" s="4">
        <f>IF(ISNA(VLOOKUP($B22,feb09,5,FALSE)),0,VLOOKUP($B22,feb09,5,FALSE))</f>
        <v>24</v>
      </c>
      <c r="I22" s="4">
        <v>0</v>
      </c>
      <c r="J22" s="4">
        <v>0</v>
      </c>
      <c r="K22" s="4">
        <f>8-COUNTIF(C22:J22,"=0")</f>
        <v>5</v>
      </c>
      <c r="L22" s="6">
        <f>LARGE(C22:J22,1)+LARGE(C22:J22,2)+LARGE(C22:J22,3)+LARGE(C22:J22,4)</f>
        <v>94</v>
      </c>
    </row>
    <row r="23" spans="1:12" ht="14.25" customHeight="1">
      <c r="A23" s="7">
        <f t="shared" si="2"/>
        <v>16</v>
      </c>
      <c r="B23" s="3" t="s">
        <v>3</v>
      </c>
      <c r="C23" s="4">
        <f>IF(ISNA(VLOOKUP($B23,sep08,5,FALSE)),0,VLOOKUP($B23,sep08,5,FALSE))</f>
        <v>14</v>
      </c>
      <c r="D23" s="4">
        <f>IF(ISNA(VLOOKUP($B23,oct08,5,FALSE)),0,VLOOKUP($B23,oct08,5,FALSE))</f>
        <v>25</v>
      </c>
      <c r="E23" s="4">
        <f>IF(ISNA(VLOOKUP($B23,nov08,5,FALSE)),0,VLOOKUP($B23,nov08,5,FALSE))</f>
        <v>24</v>
      </c>
      <c r="F23" s="4">
        <f>IF(ISNA(VLOOKUP($B23,dec08,5,FALSE)),0,VLOOKUP($B23,dec08,5,FALSE))</f>
        <v>0</v>
      </c>
      <c r="G23" s="4">
        <f>IF(ISNA(VLOOKUP($B23,jan09,5,FALSE)),0,VLOOKUP($B23,jan09,5,FALSE))</f>
        <v>27</v>
      </c>
      <c r="H23" s="4">
        <f>IF(ISNA(VLOOKUP($B23,feb09,5,FALSE)),0,VLOOKUP($B23,feb09,5,FALSE))</f>
        <v>0</v>
      </c>
      <c r="I23" s="4">
        <v>0</v>
      </c>
      <c r="J23" s="4">
        <v>0</v>
      </c>
      <c r="K23" s="4">
        <f>8-COUNTIF(C23:J23,"=0")</f>
        <v>4</v>
      </c>
      <c r="L23" s="6">
        <f>LARGE(C23:J23,1)+LARGE(C23:J23,2)+LARGE(C23:J23,3)+LARGE(C23:J23,4)</f>
        <v>90</v>
      </c>
    </row>
    <row r="24" spans="1:12" ht="14.25" customHeight="1">
      <c r="A24" s="7">
        <f t="shared" si="2"/>
        <v>17</v>
      </c>
      <c r="B24" s="3" t="s">
        <v>35</v>
      </c>
      <c r="C24" s="4">
        <f>IF(ISNA(VLOOKUP($B24,sep08,5,FALSE)),0,VLOOKUP($B24,sep08,5,FALSE))</f>
        <v>50</v>
      </c>
      <c r="D24" s="4">
        <f>IF(ISNA(VLOOKUP($B24,oct08,5,FALSE)),0,VLOOKUP($B24,oct08,5,FALSE))</f>
        <v>0</v>
      </c>
      <c r="E24" s="4">
        <f>IF(ISNA(VLOOKUP($B24,nov08,5,FALSE)),0,VLOOKUP($B24,nov08,5,FALSE))</f>
        <v>35</v>
      </c>
      <c r="F24" s="4">
        <f>IF(ISNA(VLOOKUP($B24,dec08,5,FALSE)),0,VLOOKUP($B24,dec08,5,FALSE))</f>
        <v>0</v>
      </c>
      <c r="G24" s="4">
        <f>IF(ISNA(VLOOKUP($B24,jan09,5,FALSE)),0,VLOOKUP($B24,jan09,5,FALSE))</f>
        <v>0</v>
      </c>
      <c r="H24" s="4">
        <f>IF(ISNA(VLOOKUP($B24,feb09,5,FALSE)),0,VLOOKUP($B24,feb09,5,FALSE))</f>
        <v>0</v>
      </c>
      <c r="I24" s="4">
        <v>0</v>
      </c>
      <c r="J24" s="4">
        <v>0</v>
      </c>
      <c r="K24" s="4">
        <f>8-COUNTIF(C24:J24,"=0")</f>
        <v>2</v>
      </c>
      <c r="L24" s="6">
        <f>LARGE(C24:J24,1)+LARGE(C24:J24,2)+LARGE(C24:J24,3)+LARGE(C24:J24,4)</f>
        <v>85</v>
      </c>
    </row>
    <row r="25" spans="1:12" ht="14.25" customHeight="1">
      <c r="A25" s="7">
        <f t="shared" si="2"/>
        <v>18</v>
      </c>
      <c r="B25" s="3" t="s">
        <v>46</v>
      </c>
      <c r="C25" s="4">
        <f>IF(ISNA(VLOOKUP($B25,sep08,5,FALSE)),0,VLOOKUP($B25,sep08,5,FALSE))</f>
        <v>0</v>
      </c>
      <c r="D25" s="4">
        <f>IF(ISNA(VLOOKUP($B25,oct08,5,FALSE)),0,VLOOKUP($B25,oct08,5,FALSE))</f>
        <v>11</v>
      </c>
      <c r="E25" s="4">
        <f>IF(ISNA(VLOOKUP($B25,nov08,5,FALSE)),0,VLOOKUP($B25,nov08,5,FALSE))</f>
        <v>0</v>
      </c>
      <c r="F25" s="4">
        <f>IF(ISNA(VLOOKUP($B25,dec08,5,FALSE)),0,VLOOKUP($B25,dec08,5,FALSE))</f>
        <v>0</v>
      </c>
      <c r="G25" s="4">
        <f>IF(ISNA(VLOOKUP($B25,jan09,5,FALSE)),0,VLOOKUP($B25,jan09,5,FALSE))</f>
        <v>33</v>
      </c>
      <c r="H25" s="4">
        <f>IF(ISNA(VLOOKUP($B25,feb09,5,FALSE)),0,VLOOKUP($B25,feb09,5,FALSE))</f>
        <v>41</v>
      </c>
      <c r="I25" s="4">
        <v>0</v>
      </c>
      <c r="J25" s="4">
        <v>0</v>
      </c>
      <c r="K25" s="4">
        <f>8-COUNTIF(C25:J25,"=0")</f>
        <v>3</v>
      </c>
      <c r="L25" s="6">
        <f>LARGE(C25:J25,1)+LARGE(C25:J25,2)+LARGE(C25:J25,3)+LARGE(C25:J25,4)</f>
        <v>85</v>
      </c>
    </row>
    <row r="26" spans="1:12" ht="14.25" customHeight="1">
      <c r="A26" s="7">
        <f t="shared" si="2"/>
        <v>19</v>
      </c>
      <c r="B26" s="3" t="s">
        <v>44</v>
      </c>
      <c r="C26" s="4">
        <f>IF(ISNA(VLOOKUP($B26,sep08,5,FALSE)),0,VLOOKUP($B26,sep08,5,FALSE))</f>
        <v>19</v>
      </c>
      <c r="D26" s="4">
        <f>IF(ISNA(VLOOKUP($B26,oct08,5,FALSE)),0,VLOOKUP($B26,oct08,5,FALSE))</f>
        <v>36</v>
      </c>
      <c r="E26" s="4">
        <f>IF(ISNA(VLOOKUP($B26,nov08,5,FALSE)),0,VLOOKUP($B26,nov08,5,FALSE))</f>
        <v>30</v>
      </c>
      <c r="F26" s="4">
        <f>IF(ISNA(VLOOKUP($B26,dec08,5,FALSE)),0,VLOOKUP($B26,dec08,5,FALSE))</f>
        <v>0</v>
      </c>
      <c r="G26" s="4">
        <f>IF(ISNA(VLOOKUP($B26,jan09,5,FALSE)),0,VLOOKUP($B26,jan09,5,FALSE))</f>
        <v>0</v>
      </c>
      <c r="H26" s="4">
        <f>IF(ISNA(VLOOKUP($B26,feb09,5,FALSE)),0,VLOOKUP($B26,feb09,5,FALSE))</f>
        <v>0</v>
      </c>
      <c r="I26" s="4">
        <v>0</v>
      </c>
      <c r="J26" s="4">
        <v>0</v>
      </c>
      <c r="K26" s="4">
        <f>8-COUNTIF(C26:J26,"=0")</f>
        <v>3</v>
      </c>
      <c r="L26" s="6">
        <f>LARGE(C26:J26,1)+LARGE(C26:J26,2)+LARGE(C26:J26,3)+LARGE(C26:J26,4)</f>
        <v>85</v>
      </c>
    </row>
    <row r="27" spans="1:12" ht="14.25" customHeight="1">
      <c r="A27" s="7">
        <f t="shared" si="2"/>
        <v>20</v>
      </c>
      <c r="B27" s="3" t="s">
        <v>58</v>
      </c>
      <c r="C27" s="4">
        <f>IF(ISNA(VLOOKUP($B27,sep08,5,FALSE)),0,VLOOKUP($B27,sep08,5,FALSE))</f>
        <v>0</v>
      </c>
      <c r="D27" s="4">
        <f>IF(ISNA(VLOOKUP($B27,oct08,5,FALSE)),0,VLOOKUP($B27,oct08,5,FALSE))</f>
        <v>19</v>
      </c>
      <c r="E27" s="4">
        <f>IF(ISNA(VLOOKUP($B27,nov08,5,FALSE)),0,VLOOKUP($B27,nov08,5,FALSE))</f>
        <v>15</v>
      </c>
      <c r="F27" s="4">
        <f>IF(ISNA(VLOOKUP($B27,dec08,5,FALSE)),0,VLOOKUP($B27,dec08,5,FALSE))</f>
        <v>18</v>
      </c>
      <c r="G27" s="4">
        <f>IF(ISNA(VLOOKUP($B27,jan09,5,FALSE)),0,VLOOKUP($B27,jan09,5,FALSE))</f>
        <v>33</v>
      </c>
      <c r="H27" s="4">
        <f>IF(ISNA(VLOOKUP($B27,feb09,5,FALSE)),0,VLOOKUP($B27,feb09,5,FALSE))</f>
        <v>0</v>
      </c>
      <c r="I27" s="4">
        <v>0</v>
      </c>
      <c r="J27" s="4">
        <v>0</v>
      </c>
      <c r="K27" s="4">
        <f>8-COUNTIF(C27:J27,"=0")</f>
        <v>4</v>
      </c>
      <c r="L27" s="6">
        <f>LARGE(C27:J27,1)+LARGE(C27:J27,2)+LARGE(C27:J27,3)+LARGE(C27:J27,4)</f>
        <v>85</v>
      </c>
    </row>
    <row r="28" spans="1:12" ht="14.25" customHeight="1">
      <c r="A28" s="7">
        <f t="shared" si="2"/>
        <v>21</v>
      </c>
      <c r="B28" s="3" t="s">
        <v>54</v>
      </c>
      <c r="C28" s="4">
        <f>IF(ISNA(VLOOKUP($B28,sep08,5,FALSE)),0,VLOOKUP($B28,sep08,5,FALSE))</f>
        <v>21</v>
      </c>
      <c r="D28" s="4">
        <f>IF(ISNA(VLOOKUP($B28,oct08,5,FALSE)),0,VLOOKUP($B28,oct08,5,FALSE))</f>
        <v>0</v>
      </c>
      <c r="E28" s="4">
        <f>IF(ISNA(VLOOKUP($B28,nov08,5,FALSE)),0,VLOOKUP($B28,nov08,5,FALSE))</f>
        <v>0</v>
      </c>
      <c r="F28" s="4">
        <f>IF(ISNA(VLOOKUP($B28,dec08,5,FALSE)),0,VLOOKUP($B28,dec08,5,FALSE))</f>
        <v>32</v>
      </c>
      <c r="G28" s="4">
        <f>IF(ISNA(VLOOKUP($B28,jan09,5,FALSE)),0,VLOOKUP($B28,jan09,5,FALSE))</f>
        <v>30</v>
      </c>
      <c r="H28" s="4">
        <f>IF(ISNA(VLOOKUP($B28,feb09,5,FALSE)),0,VLOOKUP($B28,feb09,5,FALSE))</f>
        <v>0</v>
      </c>
      <c r="I28" s="4">
        <v>0</v>
      </c>
      <c r="J28" s="4">
        <v>0</v>
      </c>
      <c r="K28" s="4">
        <f>8-COUNTIF(C28:J28,"=0")</f>
        <v>3</v>
      </c>
      <c r="L28" s="6">
        <f>LARGE(C28:J28,1)+LARGE(C28:J28,2)+LARGE(C28:J28,3)+LARGE(C28:J28,4)</f>
        <v>83</v>
      </c>
    </row>
    <row r="29" spans="1:12" ht="14.25" customHeight="1">
      <c r="A29" s="7">
        <f t="shared" si="2"/>
        <v>22</v>
      </c>
      <c r="B29" s="3" t="s">
        <v>82</v>
      </c>
      <c r="C29" s="4">
        <f>IF(ISNA(VLOOKUP($B29,sep08,5,FALSE)),0,VLOOKUP($B29,sep08,5,FALSE))</f>
        <v>7</v>
      </c>
      <c r="D29" s="4">
        <f>IF(ISNA(VLOOKUP($B29,oct08,5,FALSE)),0,VLOOKUP($B29,oct08,5,FALSE))</f>
        <v>18</v>
      </c>
      <c r="E29" s="4">
        <f>IF(ISNA(VLOOKUP($B29,nov08,5,FALSE)),0,VLOOKUP($B29,nov08,5,FALSE))</f>
        <v>21</v>
      </c>
      <c r="F29" s="4">
        <f>IF(ISNA(VLOOKUP($B29,dec08,5,FALSE)),0,VLOOKUP($B29,dec08,5,FALSE))</f>
        <v>0</v>
      </c>
      <c r="G29" s="4">
        <f>IF(ISNA(VLOOKUP($B29,jan09,5,FALSE)),0,VLOOKUP($B29,jan09,5,FALSE))</f>
        <v>29</v>
      </c>
      <c r="H29" s="4">
        <f>IF(ISNA(VLOOKUP($B29,feb09,5,FALSE)),0,VLOOKUP($B29,feb09,5,FALSE))</f>
        <v>0</v>
      </c>
      <c r="I29" s="4">
        <v>0</v>
      </c>
      <c r="J29" s="4">
        <v>0</v>
      </c>
      <c r="K29" s="4">
        <f>8-COUNTIF(C29:J29,"=0")</f>
        <v>4</v>
      </c>
      <c r="L29" s="6">
        <f>LARGE(C29:J29,1)+LARGE(C29:J29,2)+LARGE(C29:J29,3)+LARGE(C29:J29,4)</f>
        <v>75</v>
      </c>
    </row>
    <row r="30" spans="1:12" ht="14.25" customHeight="1">
      <c r="A30" s="7">
        <f t="shared" si="2"/>
        <v>23</v>
      </c>
      <c r="B30" s="3" t="s">
        <v>52</v>
      </c>
      <c r="C30" s="4">
        <f>IF(ISNA(VLOOKUP($B30,sep08,5,FALSE)),0,VLOOKUP($B30,sep08,5,FALSE))</f>
        <v>0</v>
      </c>
      <c r="D30" s="4">
        <f>IF(ISNA(VLOOKUP($B30,oct08,5,FALSE)),0,VLOOKUP($B30,oct08,5,FALSE))</f>
        <v>28</v>
      </c>
      <c r="E30" s="4">
        <f>IF(ISNA(VLOOKUP($B30,nov08,5,FALSE)),0,VLOOKUP($B30,nov08,5,FALSE))</f>
        <v>0</v>
      </c>
      <c r="F30" s="4">
        <f>IF(ISNA(VLOOKUP($B30,dec08,5,FALSE)),0,VLOOKUP($B30,dec08,5,FALSE))</f>
        <v>0</v>
      </c>
      <c r="G30" s="4">
        <f>IF(ISNA(VLOOKUP($B30,jan09,5,FALSE)),0,VLOOKUP($B30,jan09,5,FALSE))</f>
        <v>23</v>
      </c>
      <c r="H30" s="4">
        <f>IF(ISNA(VLOOKUP($B30,feb09,5,FALSE)),0,VLOOKUP($B30,feb09,5,FALSE))</f>
        <v>17</v>
      </c>
      <c r="I30" s="4">
        <v>0</v>
      </c>
      <c r="J30" s="4">
        <v>0</v>
      </c>
      <c r="K30" s="4">
        <f>8-COUNTIF(C30:J30,"=0")</f>
        <v>3</v>
      </c>
      <c r="L30" s="6">
        <f>LARGE(C30:J30,1)+LARGE(C30:J30,2)+LARGE(C30:J30,3)+LARGE(C30:J30,4)</f>
        <v>68</v>
      </c>
    </row>
    <row r="31" spans="1:12" ht="14.25" customHeight="1">
      <c r="A31" s="7">
        <f t="shared" si="2"/>
        <v>24</v>
      </c>
      <c r="B31" s="3" t="s">
        <v>96</v>
      </c>
      <c r="C31" s="4">
        <f>IF(ISNA(VLOOKUP($B31,sep08,5,FALSE)),0,VLOOKUP($B31,sep08,5,FALSE))</f>
        <v>16</v>
      </c>
      <c r="D31" s="4">
        <f>IF(ISNA(VLOOKUP($B31,oct08,5,FALSE)),0,VLOOKUP($B31,oct08,5,FALSE))</f>
        <v>29</v>
      </c>
      <c r="E31" s="4">
        <f>IF(ISNA(VLOOKUP($B31,nov08,5,FALSE)),0,VLOOKUP($B31,nov08,5,FALSE))</f>
        <v>17</v>
      </c>
      <c r="F31" s="4">
        <f>IF(ISNA(VLOOKUP($B31,dec08,5,FALSE)),0,VLOOKUP($B31,dec08,5,FALSE))</f>
        <v>0</v>
      </c>
      <c r="G31" s="4">
        <f>IF(ISNA(VLOOKUP($B31,jan09,5,FALSE)),0,VLOOKUP($B31,jan09,5,FALSE))</f>
        <v>0</v>
      </c>
      <c r="H31" s="4">
        <f>IF(ISNA(VLOOKUP($B31,feb09,5,FALSE)),0,VLOOKUP($B31,feb09,5,FALSE))</f>
        <v>0</v>
      </c>
      <c r="I31" s="4">
        <v>0</v>
      </c>
      <c r="J31" s="4">
        <v>0</v>
      </c>
      <c r="K31" s="4">
        <f>8-COUNTIF(C31:J31,"=0")</f>
        <v>3</v>
      </c>
      <c r="L31" s="6">
        <f>LARGE(C31:J31,1)+LARGE(C31:J31,2)+LARGE(C31:J31,3)+LARGE(C31:J31,4)</f>
        <v>62</v>
      </c>
    </row>
    <row r="32" spans="1:12" ht="14.25" customHeight="1">
      <c r="A32" s="7">
        <f t="shared" si="2"/>
        <v>25</v>
      </c>
      <c r="B32" s="3" t="s">
        <v>107</v>
      </c>
      <c r="C32" s="4">
        <f>IF(ISNA(VLOOKUP($B32,sep08,5,FALSE)),0,VLOOKUP($B32,sep08,5,FALSE))</f>
        <v>0</v>
      </c>
      <c r="D32" s="4">
        <f>IF(ISNA(VLOOKUP($B32,oct08,5,FALSE)),0,VLOOKUP($B32,oct08,5,FALSE))</f>
        <v>0</v>
      </c>
      <c r="E32" s="4">
        <f>IF(ISNA(VLOOKUP($B32,nov08,5,FALSE)),0,VLOOKUP($B32,nov08,5,FALSE))</f>
        <v>31</v>
      </c>
      <c r="F32" s="4">
        <f>IF(ISNA(VLOOKUP($B32,dec08,5,FALSE)),0,VLOOKUP($B32,dec08,5,FALSE))</f>
        <v>0</v>
      </c>
      <c r="G32" s="4">
        <f>IF(ISNA(VLOOKUP($B32,jan09,5,FALSE)),0,VLOOKUP($B32,jan09,5,FALSE))</f>
        <v>0</v>
      </c>
      <c r="H32" s="4">
        <f>IF(ISNA(VLOOKUP($B32,feb09,5,FALSE)),0,VLOOKUP($B32,feb09,5,FALSE))</f>
        <v>30</v>
      </c>
      <c r="I32" s="4">
        <v>0</v>
      </c>
      <c r="J32" s="4">
        <v>0</v>
      </c>
      <c r="K32" s="4">
        <f>8-COUNTIF(C32:J32,"=0")</f>
        <v>2</v>
      </c>
      <c r="L32" s="6">
        <f>LARGE(C32:J32,1)+LARGE(C32:J32,2)+LARGE(C32:J32,3)+LARGE(C32:J32,4)</f>
        <v>61</v>
      </c>
    </row>
    <row r="33" spans="1:12" ht="14.25" customHeight="1">
      <c r="A33" s="7">
        <f t="shared" si="2"/>
        <v>26</v>
      </c>
      <c r="B33" s="3" t="s">
        <v>31</v>
      </c>
      <c r="C33" s="4">
        <f>IF(ISNA(VLOOKUP($B33,sep08,5,FALSE)),0,VLOOKUP($B33,sep08,5,FALSE))</f>
        <v>27</v>
      </c>
      <c r="D33" s="4">
        <f>IF(ISNA(VLOOKUP($B33,oct08,5,FALSE)),0,VLOOKUP($B33,oct08,5,FALSE))</f>
        <v>0</v>
      </c>
      <c r="E33" s="4">
        <f>IF(ISNA(VLOOKUP($B33,nov08,5,FALSE)),0,VLOOKUP($B33,nov08,5,FALSE))</f>
        <v>0</v>
      </c>
      <c r="F33" s="4">
        <f>IF(ISNA(VLOOKUP($B33,dec08,5,FALSE)),0,VLOOKUP($B33,dec08,5,FALSE))</f>
        <v>0</v>
      </c>
      <c r="G33" s="4">
        <f>IF(ISNA(VLOOKUP($B33,jan09,5,FALSE)),0,VLOOKUP($B33,jan09,5,FALSE))</f>
        <v>33</v>
      </c>
      <c r="H33" s="4">
        <f>IF(ISNA(VLOOKUP($B33,feb09,5,FALSE)),0,VLOOKUP($B33,feb09,5,FALSE))</f>
        <v>0</v>
      </c>
      <c r="I33" s="4">
        <v>0</v>
      </c>
      <c r="J33" s="4">
        <v>0</v>
      </c>
      <c r="K33" s="4">
        <f>8-COUNTIF(C33:J33,"=0")</f>
        <v>2</v>
      </c>
      <c r="L33" s="6">
        <f>LARGE(C33:J33,1)+LARGE(C33:J33,2)+LARGE(C33:J33,3)+LARGE(C33:J33,4)</f>
        <v>60</v>
      </c>
    </row>
    <row r="34" spans="1:12" ht="14.25" customHeight="1">
      <c r="A34" s="7">
        <f t="shared" si="2"/>
        <v>27</v>
      </c>
      <c r="B34" s="3" t="s">
        <v>127</v>
      </c>
      <c r="C34" s="4">
        <f>IF(ISNA(VLOOKUP($B34,sep08,5,FALSE)),0,VLOOKUP($B34,sep08,5,FALSE))</f>
        <v>0</v>
      </c>
      <c r="D34" s="4">
        <f>IF(ISNA(VLOOKUP($B34,oct08,5,FALSE)),0,VLOOKUP($B34,oct08,5,FALSE))</f>
        <v>0</v>
      </c>
      <c r="E34" s="4">
        <f>IF(ISNA(VLOOKUP($B34,nov08,5,FALSE)),0,VLOOKUP($B34,nov08,5,FALSE))</f>
        <v>0</v>
      </c>
      <c r="F34" s="4">
        <f>IF(ISNA(VLOOKUP($B34,dec08,5,FALSE)),0,VLOOKUP($B34,dec08,5,FALSE))</f>
        <v>14</v>
      </c>
      <c r="G34" s="4">
        <f>IF(ISNA(VLOOKUP($B34,jan09,5,FALSE)),0,VLOOKUP($B34,jan09,5,FALSE))</f>
        <v>18</v>
      </c>
      <c r="H34" s="4">
        <f>IF(ISNA(VLOOKUP($B34,feb09,5,FALSE)),0,VLOOKUP($B34,feb09,5,FALSE))</f>
        <v>26</v>
      </c>
      <c r="I34" s="4">
        <v>0</v>
      </c>
      <c r="J34" s="4">
        <v>0</v>
      </c>
      <c r="K34" s="4">
        <f>8-COUNTIF(C34:J34,"=0")</f>
        <v>3</v>
      </c>
      <c r="L34" s="6">
        <f>LARGE(C34:J34,1)+LARGE(C34:J34,2)+LARGE(C34:J34,3)+LARGE(C34:J34,4)</f>
        <v>58</v>
      </c>
    </row>
    <row r="35" spans="1:12" ht="14.25" customHeight="1">
      <c r="A35" s="7">
        <f t="shared" si="2"/>
        <v>28</v>
      </c>
      <c r="B35" s="3" t="s">
        <v>88</v>
      </c>
      <c r="C35" s="4">
        <f>IF(ISNA(VLOOKUP($B35,sep08,5,FALSE)),0,VLOOKUP($B35,sep08,5,FALSE))</f>
        <v>24</v>
      </c>
      <c r="D35" s="4">
        <f>IF(ISNA(VLOOKUP($B35,oct08,5,FALSE)),0,VLOOKUP($B35,oct08,5,FALSE))</f>
        <v>32</v>
      </c>
      <c r="E35" s="4">
        <f>IF(ISNA(VLOOKUP($B35,nov08,5,FALSE)),0,VLOOKUP($B35,nov08,5,FALSE))</f>
        <v>0</v>
      </c>
      <c r="F35" s="4">
        <f>IF(ISNA(VLOOKUP($B35,dec08,5,FALSE)),0,VLOOKUP($B35,dec08,5,FALSE))</f>
        <v>0</v>
      </c>
      <c r="G35" s="4">
        <f>IF(ISNA(VLOOKUP($B35,jan09,5,FALSE)),0,VLOOKUP($B35,jan09,5,FALSE))</f>
        <v>0</v>
      </c>
      <c r="H35" s="4">
        <f>IF(ISNA(VLOOKUP($B35,feb09,5,FALSE)),0,VLOOKUP($B35,feb09,5,FALSE))</f>
        <v>0</v>
      </c>
      <c r="I35" s="4">
        <v>0</v>
      </c>
      <c r="J35" s="4">
        <v>0</v>
      </c>
      <c r="K35" s="4">
        <f>8-COUNTIF(C35:J35,"=0")</f>
        <v>2</v>
      </c>
      <c r="L35" s="6">
        <f>LARGE(C35:J35,1)+LARGE(C35:J35,2)+LARGE(C35:J35,3)+LARGE(C35:J35,4)</f>
        <v>56</v>
      </c>
    </row>
    <row r="36" spans="1:12" ht="14.25" customHeight="1">
      <c r="A36" s="7">
        <f t="shared" si="2"/>
        <v>29</v>
      </c>
      <c r="B36" s="3" t="s">
        <v>108</v>
      </c>
      <c r="C36" s="4">
        <f>IF(ISNA(VLOOKUP($B36,sep08,5,FALSE)),0,VLOOKUP($B36,sep08,5,FALSE))</f>
        <v>28</v>
      </c>
      <c r="D36" s="4">
        <f>IF(ISNA(VLOOKUP($B36,oct08,5,FALSE)),0,VLOOKUP($B36,oct08,5,FALSE))</f>
        <v>0</v>
      </c>
      <c r="E36" s="4">
        <f>IF(ISNA(VLOOKUP($B36,nov08,5,FALSE)),0,VLOOKUP($B36,nov08,5,FALSE))</f>
        <v>28</v>
      </c>
      <c r="F36" s="4">
        <f>IF(ISNA(VLOOKUP($B36,dec08,5,FALSE)),0,VLOOKUP($B36,dec08,5,FALSE))</f>
        <v>0</v>
      </c>
      <c r="G36" s="4">
        <f>IF(ISNA(VLOOKUP($B36,jan09,5,FALSE)),0,VLOOKUP($B36,jan09,5,FALSE))</f>
        <v>0</v>
      </c>
      <c r="H36" s="4">
        <f>IF(ISNA(VLOOKUP($B36,feb09,5,FALSE)),0,VLOOKUP($B36,feb09,5,FALSE))</f>
        <v>0</v>
      </c>
      <c r="I36" s="4">
        <v>0</v>
      </c>
      <c r="J36" s="4">
        <v>0</v>
      </c>
      <c r="K36" s="4">
        <f>8-COUNTIF(C36:J36,"=0")</f>
        <v>2</v>
      </c>
      <c r="L36" s="6">
        <f>LARGE(C36:J36,1)+LARGE(C36:J36,2)+LARGE(C36:J36,3)+LARGE(C36:J36,4)</f>
        <v>56</v>
      </c>
    </row>
    <row r="37" spans="1:12" ht="14.25" customHeight="1">
      <c r="A37" s="7">
        <f t="shared" si="2"/>
        <v>30</v>
      </c>
      <c r="B37" s="3" t="s">
        <v>148</v>
      </c>
      <c r="C37" s="4">
        <f>IF(ISNA(VLOOKUP($B37,sep08,5,FALSE)),0,VLOOKUP($B37,sep08,5,FALSE))</f>
        <v>0</v>
      </c>
      <c r="D37" s="4">
        <f>IF(ISNA(VLOOKUP($B37,oct08,5,FALSE)),0,VLOOKUP($B37,oct08,5,FALSE))</f>
        <v>0</v>
      </c>
      <c r="E37" s="4">
        <f>IF(ISNA(VLOOKUP($B37,nov08,5,FALSE)),0,VLOOKUP($B37,nov08,5,FALSE))</f>
        <v>0</v>
      </c>
      <c r="F37" s="4">
        <f>IF(ISNA(VLOOKUP($B37,dec08,5,FALSE)),0,VLOOKUP($B37,dec08,5,FALSE))</f>
        <v>0</v>
      </c>
      <c r="G37" s="4">
        <f>IF(ISNA(VLOOKUP($B37,jan09,5,FALSE)),0,VLOOKUP($B37,jan09,5,FALSE))</f>
        <v>24</v>
      </c>
      <c r="H37" s="4">
        <f>IF(ISNA(VLOOKUP($B37,feb09,5,FALSE)),0,VLOOKUP($B37,feb09,5,FALSE))</f>
        <v>31</v>
      </c>
      <c r="I37" s="4">
        <v>0</v>
      </c>
      <c r="J37" s="4">
        <v>0</v>
      </c>
      <c r="K37" s="4">
        <f>8-COUNTIF(C37:J37,"=0")</f>
        <v>2</v>
      </c>
      <c r="L37" s="6">
        <f>LARGE(C37:J37,1)+LARGE(C37:J37,2)+LARGE(C37:J37,3)+LARGE(C37:J37,4)</f>
        <v>55</v>
      </c>
    </row>
    <row r="38" spans="1:12" ht="14.25" customHeight="1">
      <c r="A38" s="7">
        <f t="shared" si="2"/>
        <v>31</v>
      </c>
      <c r="B38" s="3" t="s">
        <v>91</v>
      </c>
      <c r="C38" s="4">
        <f>IF(ISNA(VLOOKUP($B38,sep08,5,FALSE)),0,VLOOKUP($B38,sep08,5,FALSE))</f>
        <v>0</v>
      </c>
      <c r="D38" s="4">
        <f>IF(ISNA(VLOOKUP($B38,oct08,5,FALSE)),0,VLOOKUP($B38,oct08,5,FALSE))</f>
        <v>22</v>
      </c>
      <c r="E38" s="4">
        <f>IF(ISNA(VLOOKUP($B38,nov08,5,FALSE)),0,VLOOKUP($B38,nov08,5,FALSE))</f>
        <v>19</v>
      </c>
      <c r="F38" s="4">
        <f>IF(ISNA(VLOOKUP($B38,dec08,5,FALSE)),0,VLOOKUP($B38,dec08,5,FALSE))</f>
        <v>0</v>
      </c>
      <c r="G38" s="4">
        <f>IF(ISNA(VLOOKUP($B38,jan09,5,FALSE)),0,VLOOKUP($B38,jan09,5,FALSE))</f>
        <v>12</v>
      </c>
      <c r="H38" s="4">
        <f>IF(ISNA(VLOOKUP($B38,feb09,5,FALSE)),0,VLOOKUP($B38,feb09,5,FALSE))</f>
        <v>0</v>
      </c>
      <c r="I38" s="4">
        <v>0</v>
      </c>
      <c r="J38" s="4">
        <v>0</v>
      </c>
      <c r="K38" s="4">
        <f>8-COUNTIF(C38:J38,"=0")</f>
        <v>3</v>
      </c>
      <c r="L38" s="6">
        <f>LARGE(C38:J38,1)+LARGE(C38:J38,2)+LARGE(C38:J38,3)+LARGE(C38:J38,4)</f>
        <v>53</v>
      </c>
    </row>
    <row r="39" spans="1:12" ht="14.25" customHeight="1">
      <c r="A39" s="7">
        <f t="shared" si="2"/>
        <v>32</v>
      </c>
      <c r="B39" s="3" t="s">
        <v>94</v>
      </c>
      <c r="C39" s="4">
        <f>IF(ISNA(VLOOKUP($B39,sep08,5,FALSE)),0,VLOOKUP($B39,sep08,5,FALSE))</f>
        <v>0</v>
      </c>
      <c r="D39" s="4">
        <f>IF(ISNA(VLOOKUP($B39,oct08,5,FALSE)),0,VLOOKUP($B39,oct08,5,FALSE))</f>
        <v>14</v>
      </c>
      <c r="E39" s="4">
        <f>IF(ISNA(VLOOKUP($B39,nov08,5,FALSE)),0,VLOOKUP($B39,nov08,5,FALSE))</f>
        <v>16</v>
      </c>
      <c r="F39" s="4">
        <f>IF(ISNA(VLOOKUP($B39,dec08,5,FALSE)),0,VLOOKUP($B39,dec08,5,FALSE))</f>
        <v>21</v>
      </c>
      <c r="G39" s="4">
        <f>IF(ISNA(VLOOKUP($B39,jan09,5,FALSE)),0,VLOOKUP($B39,jan09,5,FALSE))</f>
        <v>0</v>
      </c>
      <c r="H39" s="4">
        <f>IF(ISNA(VLOOKUP($B39,feb09,5,FALSE)),0,VLOOKUP($B39,feb09,5,FALSE))</f>
        <v>0</v>
      </c>
      <c r="I39" s="4">
        <v>0</v>
      </c>
      <c r="J39" s="4">
        <v>0</v>
      </c>
      <c r="K39" s="4">
        <f>8-COUNTIF(C39:J39,"=0")</f>
        <v>3</v>
      </c>
      <c r="L39" s="6">
        <f>LARGE(C39:J39,1)+LARGE(C39:J39,2)+LARGE(C39:J39,3)+LARGE(C39:J39,4)</f>
        <v>51</v>
      </c>
    </row>
    <row r="40" spans="1:12" ht="14.25" customHeight="1">
      <c r="A40" s="7">
        <f t="shared" si="2"/>
        <v>33</v>
      </c>
      <c r="B40" s="3" t="s">
        <v>104</v>
      </c>
      <c r="C40" s="4">
        <f>IF(ISNA(VLOOKUP($B40,sep08,5,FALSE)),0,VLOOKUP($B40,sep08,5,FALSE))</f>
        <v>23</v>
      </c>
      <c r="D40" s="4">
        <f>IF(ISNA(VLOOKUP($B40,oct08,5,FALSE)),0,VLOOKUP($B40,oct08,5,FALSE))</f>
        <v>0</v>
      </c>
      <c r="E40" s="4">
        <f>IF(ISNA(VLOOKUP($B40,nov08,5,FALSE)),0,VLOOKUP($B40,nov08,5,FALSE))</f>
        <v>0</v>
      </c>
      <c r="F40" s="4">
        <f>IF(ISNA(VLOOKUP($B40,dec08,5,FALSE)),0,VLOOKUP($B40,dec08,5,FALSE))</f>
        <v>27</v>
      </c>
      <c r="G40" s="4">
        <f>IF(ISNA(VLOOKUP($B40,jan09,5,FALSE)),0,VLOOKUP($B40,jan09,5,FALSE))</f>
        <v>0</v>
      </c>
      <c r="H40" s="4">
        <f>IF(ISNA(VLOOKUP($B40,feb09,5,FALSE)),0,VLOOKUP($B40,feb09,5,FALSE))</f>
        <v>0</v>
      </c>
      <c r="I40" s="4">
        <v>0</v>
      </c>
      <c r="J40" s="4">
        <v>0</v>
      </c>
      <c r="K40" s="4">
        <f>8-COUNTIF(C40:J40,"=0")</f>
        <v>2</v>
      </c>
      <c r="L40" s="6">
        <f>LARGE(C40:J40,1)+LARGE(C40:J40,2)+LARGE(C40:J40,3)+LARGE(C40:J40,4)</f>
        <v>50</v>
      </c>
    </row>
    <row r="41" spans="1:12" ht="14.25" customHeight="1">
      <c r="A41" s="7">
        <f t="shared" si="2"/>
        <v>34</v>
      </c>
      <c r="B41" s="3" t="s">
        <v>153</v>
      </c>
      <c r="C41" s="4">
        <f>IF(ISNA(VLOOKUP($B41,sep08,5,FALSE)),0,VLOOKUP($B41,sep08,5,FALSE))</f>
        <v>0</v>
      </c>
      <c r="D41" s="4">
        <f>IF(ISNA(VLOOKUP($B41,oct08,5,FALSE)),0,VLOOKUP($B41,oct08,5,FALSE))</f>
        <v>0</v>
      </c>
      <c r="E41" s="4">
        <f>IF(ISNA(VLOOKUP($B41,nov08,5,FALSE)),0,VLOOKUP($B41,nov08,5,FALSE))</f>
        <v>0</v>
      </c>
      <c r="F41" s="4">
        <f>IF(ISNA(VLOOKUP($B41,dec08,5,FALSE)),0,VLOOKUP($B41,dec08,5,FALSE))</f>
        <v>15</v>
      </c>
      <c r="G41" s="4">
        <f>IF(ISNA(VLOOKUP($B41,jan09,5,FALSE)),0,VLOOKUP($B41,jan09,5,FALSE))</f>
        <v>17</v>
      </c>
      <c r="H41" s="4">
        <f>IF(ISNA(VLOOKUP($B41,feb09,5,FALSE)),0,VLOOKUP($B41,feb09,5,FALSE))</f>
        <v>15</v>
      </c>
      <c r="I41" s="4">
        <v>0</v>
      </c>
      <c r="J41" s="4">
        <v>0</v>
      </c>
      <c r="K41" s="4">
        <f>8-COUNTIF(C41:J41,"=0")</f>
        <v>3</v>
      </c>
      <c r="L41" s="6">
        <f>LARGE(C41:J41,1)+LARGE(C41:J41,2)+LARGE(C41:J41,3)+LARGE(C41:J41,4)</f>
        <v>47</v>
      </c>
    </row>
    <row r="42" spans="1:12" ht="14.25" customHeight="1">
      <c r="A42" s="7">
        <f t="shared" si="2"/>
        <v>35</v>
      </c>
      <c r="B42" s="3" t="s">
        <v>106</v>
      </c>
      <c r="C42" s="4">
        <f>IF(ISNA(VLOOKUP($B42,sep08,5,FALSE)),0,VLOOKUP($B42,sep08,5,FALSE))</f>
        <v>0</v>
      </c>
      <c r="D42" s="4">
        <f>IF(ISNA(VLOOKUP($B42,oct08,5,FALSE)),0,VLOOKUP($B42,oct08,5,FALSE))</f>
        <v>0</v>
      </c>
      <c r="E42" s="4">
        <f>IF(ISNA(VLOOKUP($B42,nov08,5,FALSE)),0,VLOOKUP($B42,nov08,5,FALSE))</f>
        <v>45</v>
      </c>
      <c r="F42" s="4">
        <f>IF(ISNA(VLOOKUP($B42,dec08,5,FALSE)),0,VLOOKUP($B42,dec08,5,FALSE))</f>
        <v>0</v>
      </c>
      <c r="G42" s="4">
        <f>IF(ISNA(VLOOKUP($B42,jan09,5,FALSE)),0,VLOOKUP($B42,jan09,5,FALSE))</f>
        <v>0</v>
      </c>
      <c r="H42" s="4">
        <f>IF(ISNA(VLOOKUP($B42,feb09,5,FALSE)),0,VLOOKUP($B42,feb09,5,FALSE))</f>
        <v>0</v>
      </c>
      <c r="I42" s="4">
        <v>0</v>
      </c>
      <c r="J42" s="4">
        <v>0</v>
      </c>
      <c r="K42" s="4">
        <f>8-COUNTIF(C42:J42,"=0")</f>
        <v>1</v>
      </c>
      <c r="L42" s="6">
        <f>LARGE(C42:J42,1)+LARGE(C42:J42,2)+LARGE(C42:J42,3)+LARGE(C42:J42,4)</f>
        <v>45</v>
      </c>
    </row>
    <row r="43" spans="1:12" ht="14.25" customHeight="1">
      <c r="A43" s="7">
        <f t="shared" si="2"/>
        <v>36</v>
      </c>
      <c r="B43" s="3" t="s">
        <v>87</v>
      </c>
      <c r="C43" s="4">
        <f>IF(ISNA(VLOOKUP($B43,sep08,5,FALSE)),0,VLOOKUP($B43,sep08,5,FALSE))</f>
        <v>12</v>
      </c>
      <c r="D43" s="4">
        <f>IF(ISNA(VLOOKUP($B43,oct08,5,FALSE)),0,VLOOKUP($B43,oct08,5,FALSE))</f>
        <v>33</v>
      </c>
      <c r="E43" s="4">
        <f>IF(ISNA(VLOOKUP($B43,nov08,5,FALSE)),0,VLOOKUP($B43,nov08,5,FALSE))</f>
        <v>0</v>
      </c>
      <c r="F43" s="4">
        <f>IF(ISNA(VLOOKUP($B43,dec08,5,FALSE)),0,VLOOKUP($B43,dec08,5,FALSE))</f>
        <v>0</v>
      </c>
      <c r="G43" s="4">
        <f>IF(ISNA(VLOOKUP($B43,jan09,5,FALSE)),0,VLOOKUP($B43,jan09,5,FALSE))</f>
        <v>0</v>
      </c>
      <c r="H43" s="4">
        <f>IF(ISNA(VLOOKUP($B43,feb09,5,FALSE)),0,VLOOKUP($B43,feb09,5,FALSE))</f>
        <v>0</v>
      </c>
      <c r="I43" s="4">
        <v>0</v>
      </c>
      <c r="J43" s="4">
        <v>0</v>
      </c>
      <c r="K43" s="4">
        <f>8-COUNTIF(C43:J43,"=0")</f>
        <v>2</v>
      </c>
      <c r="L43" s="6">
        <f>LARGE(C43:J43,1)+LARGE(C43:J43,2)+LARGE(C43:J43,3)+LARGE(C43:J43,4)</f>
        <v>45</v>
      </c>
    </row>
    <row r="44" spans="1:12" ht="14.25" customHeight="1">
      <c r="A44" s="7">
        <f t="shared" si="2"/>
        <v>37</v>
      </c>
      <c r="B44" s="3" t="s">
        <v>49</v>
      </c>
      <c r="C44" s="4">
        <f>IF(ISNA(VLOOKUP($B44,sep08,5,FALSE)),0,VLOOKUP($B44,sep08,5,FALSE))</f>
        <v>15</v>
      </c>
      <c r="D44" s="4">
        <f>IF(ISNA(VLOOKUP($B44,oct08,5,FALSE)),0,VLOOKUP($B44,oct08,5,FALSE))</f>
        <v>0</v>
      </c>
      <c r="E44" s="4">
        <f>IF(ISNA(VLOOKUP($B44,nov08,5,FALSE)),0,VLOOKUP($B44,nov08,5,FALSE))</f>
        <v>13</v>
      </c>
      <c r="F44" s="4">
        <f>IF(ISNA(VLOOKUP($B44,dec08,5,FALSE)),0,VLOOKUP($B44,dec08,5,FALSE))</f>
        <v>0</v>
      </c>
      <c r="G44" s="4">
        <f>IF(ISNA(VLOOKUP($B44,jan09,5,FALSE)),0,VLOOKUP($B44,jan09,5,FALSE))</f>
        <v>16</v>
      </c>
      <c r="H44" s="4">
        <f>IF(ISNA(VLOOKUP($B44,feb09,5,FALSE)),0,VLOOKUP($B44,feb09,5,FALSE))</f>
        <v>0</v>
      </c>
      <c r="I44" s="4">
        <v>0</v>
      </c>
      <c r="J44" s="4">
        <v>0</v>
      </c>
      <c r="K44" s="4">
        <f>8-COUNTIF(C44:J44,"=0")</f>
        <v>3</v>
      </c>
      <c r="L44" s="6">
        <f>LARGE(C44:J44,1)+LARGE(C44:J44,2)+LARGE(C44:J44,3)+LARGE(C44:J44,4)</f>
        <v>44</v>
      </c>
    </row>
    <row r="45" spans="1:12" ht="14.25" customHeight="1">
      <c r="A45" s="7">
        <f t="shared" si="2"/>
        <v>38</v>
      </c>
      <c r="B45" s="3" t="s">
        <v>1</v>
      </c>
      <c r="C45" s="4">
        <f>IF(ISNA(VLOOKUP($B45,sep08,5,FALSE)),0,VLOOKUP($B45,sep08,5,FALSE))</f>
        <v>41</v>
      </c>
      <c r="D45" s="4">
        <f>IF(ISNA(VLOOKUP($B45,oct08,5,FALSE)),0,VLOOKUP($B45,oct08,5,FALSE))</f>
        <v>0</v>
      </c>
      <c r="E45" s="4">
        <f>IF(ISNA(VLOOKUP($B45,nov08,5,FALSE)),0,VLOOKUP($B45,nov08,5,FALSE))</f>
        <v>0</v>
      </c>
      <c r="F45" s="4">
        <f>IF(ISNA(VLOOKUP($B45,dec08,5,FALSE)),0,VLOOKUP($B45,dec08,5,FALSE))</f>
        <v>0</v>
      </c>
      <c r="G45" s="4">
        <f>IF(ISNA(VLOOKUP($B45,jan09,5,FALSE)),0,VLOOKUP($B45,jan09,5,FALSE))</f>
        <v>0</v>
      </c>
      <c r="H45" s="4">
        <f>IF(ISNA(VLOOKUP($B45,feb09,5,FALSE)),0,VLOOKUP($B45,feb09,5,FALSE))</f>
        <v>0</v>
      </c>
      <c r="I45" s="4">
        <v>0</v>
      </c>
      <c r="J45" s="4">
        <v>0</v>
      </c>
      <c r="K45" s="4">
        <f>8-COUNTIF(C45:J45,"=0")</f>
        <v>1</v>
      </c>
      <c r="L45" s="6">
        <f>LARGE(C45:J45,1)+LARGE(C45:J45,2)+LARGE(C45:J45,3)+LARGE(C45:J45,4)</f>
        <v>41</v>
      </c>
    </row>
    <row r="46" spans="1:12" ht="14.25" customHeight="1">
      <c r="A46" s="7">
        <f t="shared" si="2"/>
        <v>39</v>
      </c>
      <c r="B46" s="3" t="s">
        <v>128</v>
      </c>
      <c r="C46" s="4">
        <f>IF(ISNA(VLOOKUP($B46,sep08,5,FALSE)),0,VLOOKUP($B46,sep08,5,FALSE))</f>
        <v>0</v>
      </c>
      <c r="D46" s="4">
        <f>IF(ISNA(VLOOKUP($B46,oct08,5,FALSE)),0,VLOOKUP($B46,oct08,5,FALSE))</f>
        <v>0</v>
      </c>
      <c r="E46" s="4">
        <f>IF(ISNA(VLOOKUP($B46,nov08,5,FALSE)),0,VLOOKUP($B46,nov08,5,FALSE))</f>
        <v>0</v>
      </c>
      <c r="F46" s="4">
        <f>IF(ISNA(VLOOKUP($B46,dec08,5,FALSE)),0,VLOOKUP($B46,dec08,5,FALSE))</f>
        <v>21</v>
      </c>
      <c r="G46" s="4">
        <f>IF(ISNA(VLOOKUP($B46,jan09,5,FALSE)),0,VLOOKUP($B46,jan09,5,FALSE))</f>
        <v>0</v>
      </c>
      <c r="H46" s="4">
        <f>IF(ISNA(VLOOKUP($B46,feb09,5,FALSE)),0,VLOOKUP($B46,feb09,5,FALSE))</f>
        <v>18</v>
      </c>
      <c r="I46" s="4">
        <v>0</v>
      </c>
      <c r="J46" s="4">
        <v>0</v>
      </c>
      <c r="K46" s="4">
        <f>8-COUNTIF(C46:J46,"=0")</f>
        <v>2</v>
      </c>
      <c r="L46" s="6">
        <f>LARGE(C46:J46,1)+LARGE(C46:J46,2)+LARGE(C46:J46,3)+LARGE(C46:J46,4)</f>
        <v>39</v>
      </c>
    </row>
    <row r="47" spans="1:12" ht="14.25" customHeight="1">
      <c r="A47" s="7">
        <f t="shared" si="2"/>
        <v>40</v>
      </c>
      <c r="B47" s="3" t="s">
        <v>34</v>
      </c>
      <c r="C47" s="4">
        <f>IF(ISNA(VLOOKUP($B47,sep08,5,FALSE)),0,VLOOKUP($B47,sep08,5,FALSE))</f>
        <v>0</v>
      </c>
      <c r="D47" s="4">
        <f>IF(ISNA(VLOOKUP($B47,oct08,5,FALSE)),0,VLOOKUP($B47,oct08,5,FALSE))</f>
        <v>15</v>
      </c>
      <c r="E47" s="4">
        <f>IF(ISNA(VLOOKUP($B47,nov08,5,FALSE)),0,VLOOKUP($B47,nov08,5,FALSE))</f>
        <v>23</v>
      </c>
      <c r="F47" s="4">
        <f>IF(ISNA(VLOOKUP($B47,dec08,5,FALSE)),0,VLOOKUP($B47,dec08,5,FALSE))</f>
        <v>0</v>
      </c>
      <c r="G47" s="4">
        <f>IF(ISNA(VLOOKUP($B47,jan09,5,FALSE)),0,VLOOKUP($B47,jan09,5,FALSE))</f>
        <v>0</v>
      </c>
      <c r="H47" s="4">
        <f>IF(ISNA(VLOOKUP($B47,feb09,5,FALSE)),0,VLOOKUP($B47,feb09,5,FALSE))</f>
        <v>0</v>
      </c>
      <c r="I47" s="4">
        <v>0</v>
      </c>
      <c r="J47" s="4">
        <v>0</v>
      </c>
      <c r="K47" s="4">
        <f>8-COUNTIF(C47:J47,"=0")</f>
        <v>2</v>
      </c>
      <c r="L47" s="6">
        <f>LARGE(C47:J47,1)+LARGE(C47:J47,2)+LARGE(C47:J47,3)+LARGE(C47:J47,4)</f>
        <v>38</v>
      </c>
    </row>
    <row r="48" spans="1:12" ht="14.25" customHeight="1">
      <c r="A48" s="7">
        <f t="shared" si="2"/>
        <v>41</v>
      </c>
      <c r="B48" s="3" t="s">
        <v>57</v>
      </c>
      <c r="C48" s="4">
        <f>IF(ISNA(VLOOKUP($B48,sep08,5,FALSE)),0,VLOOKUP($B48,sep08,5,FALSE))</f>
        <v>8</v>
      </c>
      <c r="D48" s="4">
        <f>IF(ISNA(VLOOKUP($B48,oct08,5,FALSE)),0,VLOOKUP($B48,oct08,5,FALSE))</f>
        <v>12</v>
      </c>
      <c r="E48" s="4">
        <f>IF(ISNA(VLOOKUP($B48,nov08,5,FALSE)),0,VLOOKUP($B48,nov08,5,FALSE))</f>
        <v>0</v>
      </c>
      <c r="F48" s="4">
        <f>IF(ISNA(VLOOKUP($B48,dec08,5,FALSE)),0,VLOOKUP($B48,dec08,5,FALSE))</f>
        <v>16</v>
      </c>
      <c r="G48" s="4">
        <f>IF(ISNA(VLOOKUP($B48,jan09,5,FALSE)),0,VLOOKUP($B48,jan09,5,FALSE))</f>
        <v>0</v>
      </c>
      <c r="H48" s="4">
        <f>IF(ISNA(VLOOKUP($B48,feb09,5,FALSE)),0,VLOOKUP($B48,feb09,5,FALSE))</f>
        <v>0</v>
      </c>
      <c r="I48" s="4">
        <v>0</v>
      </c>
      <c r="J48" s="4">
        <v>0</v>
      </c>
      <c r="K48" s="4">
        <f>8-COUNTIF(C48:J48,"=0")</f>
        <v>3</v>
      </c>
      <c r="L48" s="6">
        <f>LARGE(C48:J48,1)+LARGE(C48:J48,2)+LARGE(C48:J48,3)+LARGE(C48:J48,4)</f>
        <v>36</v>
      </c>
    </row>
    <row r="49" spans="1:12" ht="14.25" customHeight="1">
      <c r="A49" s="7">
        <f t="shared" si="2"/>
        <v>42</v>
      </c>
      <c r="B49" s="3" t="s">
        <v>86</v>
      </c>
      <c r="C49" s="4">
        <f>IF(ISNA(VLOOKUP($B49,sep08,5,FALSE)),0,VLOOKUP($B49,sep08,5,FALSE))</f>
        <v>0</v>
      </c>
      <c r="D49" s="4">
        <f>IF(ISNA(VLOOKUP($B49,oct08,5,FALSE)),0,VLOOKUP($B49,oct08,5,FALSE))</f>
        <v>34</v>
      </c>
      <c r="E49" s="4">
        <f>IF(ISNA(VLOOKUP($B49,nov08,5,FALSE)),0,VLOOKUP($B49,nov08,5,FALSE))</f>
        <v>0</v>
      </c>
      <c r="F49" s="4">
        <f>IF(ISNA(VLOOKUP($B49,dec08,5,FALSE)),0,VLOOKUP($B49,dec08,5,FALSE))</f>
        <v>0</v>
      </c>
      <c r="G49" s="4">
        <f>IF(ISNA(VLOOKUP($B49,jan09,5,FALSE)),0,VLOOKUP($B49,jan09,5,FALSE))</f>
        <v>0</v>
      </c>
      <c r="H49" s="4">
        <f>IF(ISNA(VLOOKUP($B49,feb09,5,FALSE)),0,VLOOKUP($B49,feb09,5,FALSE))</f>
        <v>0</v>
      </c>
      <c r="I49" s="4">
        <v>0</v>
      </c>
      <c r="J49" s="4">
        <v>0</v>
      </c>
      <c r="K49" s="4">
        <f>8-COUNTIF(C49:J49,"=0")</f>
        <v>1</v>
      </c>
      <c r="L49" s="6">
        <f>LARGE(C49:J49,1)+LARGE(C49:J49,2)+LARGE(C49:J49,3)+LARGE(C49:J49,4)</f>
        <v>34</v>
      </c>
    </row>
    <row r="50" spans="1:12" ht="14.25" customHeight="1">
      <c r="A50" s="7">
        <f t="shared" si="2"/>
        <v>43</v>
      </c>
      <c r="B50" s="3" t="s">
        <v>53</v>
      </c>
      <c r="C50" s="4">
        <f>IF(ISNA(VLOOKUP($B50,sep08,5,FALSE)),0,VLOOKUP($B50,sep08,5,FALSE))</f>
        <v>33</v>
      </c>
      <c r="D50" s="4">
        <f>IF(ISNA(VLOOKUP($B50,oct08,5,FALSE)),0,VLOOKUP($B50,oct08,5,FALSE))</f>
        <v>0</v>
      </c>
      <c r="E50" s="4">
        <f>IF(ISNA(VLOOKUP($B50,nov08,5,FALSE)),0,VLOOKUP($B50,nov08,5,FALSE))</f>
        <v>0</v>
      </c>
      <c r="F50" s="4">
        <f>IF(ISNA(VLOOKUP($B50,dec08,5,FALSE)),0,VLOOKUP($B50,dec08,5,FALSE))</f>
        <v>0</v>
      </c>
      <c r="G50" s="4">
        <f>IF(ISNA(VLOOKUP($B50,jan09,5,FALSE)),0,VLOOKUP($B50,jan09,5,FALSE))</f>
        <v>0</v>
      </c>
      <c r="H50" s="4">
        <f>IF(ISNA(VLOOKUP($B50,feb09,5,FALSE)),0,VLOOKUP($B50,feb09,5,FALSE))</f>
        <v>0</v>
      </c>
      <c r="I50" s="4">
        <v>0</v>
      </c>
      <c r="J50" s="4">
        <v>0</v>
      </c>
      <c r="K50" s="4">
        <f>8-COUNTIF(C50:J50,"=0")</f>
        <v>1</v>
      </c>
      <c r="L50" s="6">
        <f>LARGE(C50:J50,1)+LARGE(C50:J50,2)+LARGE(C50:J50,3)+LARGE(C50:J50,4)</f>
        <v>33</v>
      </c>
    </row>
    <row r="51" spans="1:12" ht="14.25" customHeight="1">
      <c r="A51" s="7">
        <f t="shared" si="2"/>
        <v>44</v>
      </c>
      <c r="B51" s="3" t="s">
        <v>79</v>
      </c>
      <c r="C51" s="4">
        <f>IF(ISNA(VLOOKUP($B51,sep08,5,FALSE)),0,VLOOKUP($B51,sep08,5,FALSE))</f>
        <v>11</v>
      </c>
      <c r="D51" s="4">
        <f>IF(ISNA(VLOOKUP($B51,oct08,5,FALSE)),0,VLOOKUP($B51,oct08,5,FALSE))</f>
        <v>0</v>
      </c>
      <c r="E51" s="4">
        <f>IF(ISNA(VLOOKUP($B51,nov08,5,FALSE)),0,VLOOKUP($B51,nov08,5,FALSE))</f>
        <v>22</v>
      </c>
      <c r="F51" s="4">
        <f>IF(ISNA(VLOOKUP($B51,dec08,5,FALSE)),0,VLOOKUP($B51,dec08,5,FALSE))</f>
        <v>0</v>
      </c>
      <c r="G51" s="4">
        <f>IF(ISNA(VLOOKUP($B51,jan09,5,FALSE)),0,VLOOKUP($B51,jan09,5,FALSE))</f>
        <v>0</v>
      </c>
      <c r="H51" s="4">
        <f>IF(ISNA(VLOOKUP($B51,feb09,5,FALSE)),0,VLOOKUP($B51,feb09,5,FALSE))</f>
        <v>0</v>
      </c>
      <c r="I51" s="4">
        <v>0</v>
      </c>
      <c r="J51" s="4">
        <v>0</v>
      </c>
      <c r="K51" s="4">
        <f>8-COUNTIF(C51:J51,"=0")</f>
        <v>2</v>
      </c>
      <c r="L51" s="6">
        <f>LARGE(C51:J51,1)+LARGE(C51:J51,2)+LARGE(C51:J51,3)+LARGE(C51:J51,4)</f>
        <v>33</v>
      </c>
    </row>
    <row r="52" spans="1:12" ht="14.25" customHeight="1">
      <c r="A52" s="7">
        <f t="shared" si="2"/>
        <v>45</v>
      </c>
      <c r="B52" s="3" t="s">
        <v>68</v>
      </c>
      <c r="C52" s="4">
        <f>IF(ISNA(VLOOKUP($B52,sep08,5,FALSE)),0,VLOOKUP($B52,sep08,5,FALSE))</f>
        <v>32</v>
      </c>
      <c r="D52" s="4">
        <f>IF(ISNA(VLOOKUP($B52,oct08,5,FALSE)),0,VLOOKUP($B52,oct08,5,FALSE))</f>
        <v>0</v>
      </c>
      <c r="E52" s="4">
        <f>IF(ISNA(VLOOKUP($B52,nov08,5,FALSE)),0,VLOOKUP($B52,nov08,5,FALSE))</f>
        <v>0</v>
      </c>
      <c r="F52" s="4">
        <f>IF(ISNA(VLOOKUP($B52,dec08,5,FALSE)),0,VLOOKUP($B52,dec08,5,FALSE))</f>
        <v>0</v>
      </c>
      <c r="G52" s="4">
        <f>IF(ISNA(VLOOKUP($B52,jan09,5,FALSE)),0,VLOOKUP($B52,jan09,5,FALSE))</f>
        <v>0</v>
      </c>
      <c r="H52" s="4">
        <f>IF(ISNA(VLOOKUP($B52,feb09,5,FALSE)),0,VLOOKUP($B52,feb09,5,FALSE))</f>
        <v>0</v>
      </c>
      <c r="I52" s="4">
        <v>0</v>
      </c>
      <c r="J52" s="4">
        <v>0</v>
      </c>
      <c r="K52" s="4">
        <f>8-COUNTIF(C52:J52,"=0")</f>
        <v>1</v>
      </c>
      <c r="L52" s="6">
        <f>LARGE(C52:J52,1)+LARGE(C52:J52,2)+LARGE(C52:J52,3)+LARGE(C52:J52,4)</f>
        <v>32</v>
      </c>
    </row>
    <row r="53" spans="1:12" ht="14.25" customHeight="1">
      <c r="A53" s="7">
        <f t="shared" si="2"/>
        <v>46</v>
      </c>
      <c r="B53" s="3" t="s">
        <v>89</v>
      </c>
      <c r="C53" s="4">
        <f>IF(ISNA(VLOOKUP($B53,sep08,5,FALSE)),0,VLOOKUP($B53,sep08,5,FALSE))</f>
        <v>0</v>
      </c>
      <c r="D53" s="4">
        <f>IF(ISNA(VLOOKUP($B53,oct08,5,FALSE)),0,VLOOKUP($B53,oct08,5,FALSE))</f>
        <v>31</v>
      </c>
      <c r="E53" s="4">
        <f>IF(ISNA(VLOOKUP($B53,nov08,5,FALSE)),0,VLOOKUP($B53,nov08,5,FALSE))</f>
        <v>0</v>
      </c>
      <c r="F53" s="4">
        <f>IF(ISNA(VLOOKUP($B53,dec08,5,FALSE)),0,VLOOKUP($B53,dec08,5,FALSE))</f>
        <v>0</v>
      </c>
      <c r="G53" s="4">
        <f>IF(ISNA(VLOOKUP($B53,jan09,5,FALSE)),0,VLOOKUP($B53,jan09,5,FALSE))</f>
        <v>0</v>
      </c>
      <c r="H53" s="4">
        <f>IF(ISNA(VLOOKUP($B53,feb09,5,FALSE)),0,VLOOKUP($B53,feb09,5,FALSE))</f>
        <v>0</v>
      </c>
      <c r="I53" s="4">
        <v>0</v>
      </c>
      <c r="J53" s="4">
        <v>0</v>
      </c>
      <c r="K53" s="4">
        <f>8-COUNTIF(C53:J53,"=0")</f>
        <v>1</v>
      </c>
      <c r="L53" s="6">
        <f>LARGE(C53:J53,1)+LARGE(C53:J53,2)+LARGE(C53:J53,3)+LARGE(C53:J53,4)</f>
        <v>31</v>
      </c>
    </row>
    <row r="54" spans="1:12" ht="14.25" customHeight="1">
      <c r="A54" s="7">
        <f t="shared" si="2"/>
        <v>47</v>
      </c>
      <c r="B54" s="3" t="s">
        <v>125</v>
      </c>
      <c r="C54" s="4">
        <f>IF(ISNA(VLOOKUP($B54,sep08,5,FALSE)),0,VLOOKUP($B54,sep08,5,FALSE))</f>
        <v>0</v>
      </c>
      <c r="D54" s="4">
        <f>IF(ISNA(VLOOKUP($B54,oct08,5,FALSE)),0,VLOOKUP($B54,oct08,5,FALSE))</f>
        <v>0</v>
      </c>
      <c r="E54" s="4">
        <f>IF(ISNA(VLOOKUP($B54,nov08,5,FALSE)),0,VLOOKUP($B54,nov08,5,FALSE))</f>
        <v>0</v>
      </c>
      <c r="F54" s="4">
        <f>IF(ISNA(VLOOKUP($B54,dec08,5,FALSE)),0,VLOOKUP($B54,dec08,5,FALSE))</f>
        <v>31</v>
      </c>
      <c r="G54" s="4">
        <f>IF(ISNA(VLOOKUP($B54,jan09,5,FALSE)),0,VLOOKUP($B54,jan09,5,FALSE))</f>
        <v>0</v>
      </c>
      <c r="H54" s="4">
        <f>IF(ISNA(VLOOKUP($B54,feb09,5,FALSE)),0,VLOOKUP($B54,feb09,5,FALSE))</f>
        <v>0</v>
      </c>
      <c r="I54" s="4">
        <v>0</v>
      </c>
      <c r="J54" s="4">
        <v>0</v>
      </c>
      <c r="K54" s="4">
        <f>8-COUNTIF(C54:J54,"=0")</f>
        <v>1</v>
      </c>
      <c r="L54" s="6">
        <f>LARGE(C54:J54,1)+LARGE(C54:J54,2)+LARGE(C54:J54,3)+LARGE(C54:J54,4)</f>
        <v>31</v>
      </c>
    </row>
    <row r="55" spans="1:12" ht="14.25" customHeight="1">
      <c r="A55" s="7">
        <f t="shared" si="2"/>
        <v>48</v>
      </c>
      <c r="B55" s="3" t="s">
        <v>60</v>
      </c>
      <c r="C55" s="4">
        <f>IF(ISNA(VLOOKUP($B55,sep08,5,FALSE)),0,VLOOKUP($B55,sep08,5,FALSE))</f>
        <v>18</v>
      </c>
      <c r="D55" s="4">
        <f>IF(ISNA(VLOOKUP($B55,oct08,5,FALSE)),0,VLOOKUP($B55,oct08,5,FALSE))</f>
        <v>13</v>
      </c>
      <c r="E55" s="4">
        <f>IF(ISNA(VLOOKUP($B55,nov08,5,FALSE)),0,VLOOKUP($B55,nov08,5,FALSE))</f>
        <v>0</v>
      </c>
      <c r="F55" s="4">
        <f>IF(ISNA(VLOOKUP($B55,dec08,5,FALSE)),0,VLOOKUP($B55,dec08,5,FALSE))</f>
        <v>0</v>
      </c>
      <c r="G55" s="4">
        <f>IF(ISNA(VLOOKUP($B55,jan09,5,FALSE)),0,VLOOKUP($B55,jan09,5,FALSE))</f>
        <v>0</v>
      </c>
      <c r="H55" s="4">
        <f>IF(ISNA(VLOOKUP($B55,feb09,5,FALSE)),0,VLOOKUP($B55,feb09,5,FALSE))</f>
        <v>0</v>
      </c>
      <c r="I55" s="4">
        <v>0</v>
      </c>
      <c r="J55" s="4">
        <v>0</v>
      </c>
      <c r="K55" s="4">
        <f>8-COUNTIF(C55:J55,"=0")</f>
        <v>2</v>
      </c>
      <c r="L55" s="6">
        <f>LARGE(C55:J55,1)+LARGE(C55:J55,2)+LARGE(C55:J55,3)+LARGE(C55:J55,4)</f>
        <v>31</v>
      </c>
    </row>
    <row r="56" spans="1:12" ht="14.25" customHeight="1">
      <c r="A56" s="7">
        <f t="shared" si="2"/>
        <v>49</v>
      </c>
      <c r="B56" s="3" t="s">
        <v>130</v>
      </c>
      <c r="C56" s="4">
        <f>IF(ISNA(VLOOKUP($B56,sep08,5,FALSE)),0,VLOOKUP($B56,sep08,5,FALSE))</f>
        <v>0</v>
      </c>
      <c r="D56" s="4">
        <f>IF(ISNA(VLOOKUP($B56,oct08,5,FALSE)),0,VLOOKUP($B56,oct08,5,FALSE))</f>
        <v>0</v>
      </c>
      <c r="E56" s="4">
        <f>IF(ISNA(VLOOKUP($B56,nov08,5,FALSE)),0,VLOOKUP($B56,nov08,5,FALSE))</f>
        <v>0</v>
      </c>
      <c r="F56" s="4">
        <f>IF(ISNA(VLOOKUP($B56,dec08,5,FALSE)),0,VLOOKUP($B56,dec08,5,FALSE))</f>
        <v>30</v>
      </c>
      <c r="G56" s="4">
        <f>IF(ISNA(VLOOKUP($B56,jan09,5,FALSE)),0,VLOOKUP($B56,jan09,5,FALSE))</f>
        <v>0</v>
      </c>
      <c r="H56" s="4">
        <f>IF(ISNA(VLOOKUP($B56,feb09,5,FALSE)),0,VLOOKUP($B56,feb09,5,FALSE))</f>
        <v>0</v>
      </c>
      <c r="I56" s="4">
        <v>0</v>
      </c>
      <c r="J56" s="4">
        <v>0</v>
      </c>
      <c r="K56" s="4">
        <f>8-COUNTIF(C56:J56,"=0")</f>
        <v>1</v>
      </c>
      <c r="L56" s="6">
        <f>LARGE(C56:J56,1)+LARGE(C56:J56,2)+LARGE(C56:J56,3)+LARGE(C56:J56,4)</f>
        <v>30</v>
      </c>
    </row>
    <row r="57" spans="1:12" ht="14.25" customHeight="1">
      <c r="A57" s="7">
        <f t="shared" si="2"/>
        <v>50</v>
      </c>
      <c r="B57" s="3" t="s">
        <v>184</v>
      </c>
      <c r="C57" s="4">
        <f>IF(ISNA(VLOOKUP($B57,sep08,5,FALSE)),0,VLOOKUP($B57,sep08,5,FALSE))</f>
        <v>0</v>
      </c>
      <c r="D57" s="4">
        <f>IF(ISNA(VLOOKUP($B57,oct08,5,FALSE)),0,VLOOKUP($B57,oct08,5,FALSE))</f>
        <v>0</v>
      </c>
      <c r="E57" s="4">
        <f>IF(ISNA(VLOOKUP($B57,nov08,5,FALSE)),0,VLOOKUP($B57,nov08,5,FALSE))</f>
        <v>0</v>
      </c>
      <c r="F57" s="4">
        <f>IF(ISNA(VLOOKUP($B57,dec08,5,FALSE)),0,VLOOKUP($B57,dec08,5,FALSE))</f>
        <v>0</v>
      </c>
      <c r="G57" s="4">
        <f>IF(ISNA(VLOOKUP($B57,jan09,5,FALSE)),0,VLOOKUP($B57,jan09,5,FALSE))</f>
        <v>0</v>
      </c>
      <c r="H57" s="4">
        <f>IF(ISNA(VLOOKUP($B57,feb09,5,FALSE)),0,VLOOKUP($B57,feb09,5,FALSE))</f>
        <v>28</v>
      </c>
      <c r="I57" s="4">
        <v>0</v>
      </c>
      <c r="J57" s="4">
        <v>0</v>
      </c>
      <c r="K57" s="4">
        <f>8-COUNTIF(C57:J57,"=0")</f>
        <v>1</v>
      </c>
      <c r="L57" s="6">
        <f>LARGE(C57:J57,1)+LARGE(C57:J57,2)+LARGE(C57:J57,3)+LARGE(C57:J57,4)</f>
        <v>28</v>
      </c>
    </row>
    <row r="58" spans="1:12" ht="14.25" customHeight="1">
      <c r="A58" s="7">
        <f t="shared" si="2"/>
        <v>51</v>
      </c>
      <c r="B58" s="3" t="s">
        <v>126</v>
      </c>
      <c r="C58" s="4">
        <f>IF(ISNA(VLOOKUP($B58,sep08,5,FALSE)),0,VLOOKUP($B58,sep08,5,FALSE))</f>
        <v>0</v>
      </c>
      <c r="D58" s="4">
        <f>IF(ISNA(VLOOKUP($B58,oct08,5,FALSE)),0,VLOOKUP($B58,oct08,5,FALSE))</f>
        <v>0</v>
      </c>
      <c r="E58" s="4">
        <f>IF(ISNA(VLOOKUP($B58,nov08,5,FALSE)),0,VLOOKUP($B58,nov08,5,FALSE))</f>
        <v>0</v>
      </c>
      <c r="F58" s="4">
        <f>IF(ISNA(VLOOKUP($B58,dec08,5,FALSE)),0,VLOOKUP($B58,dec08,5,FALSE))</f>
        <v>27</v>
      </c>
      <c r="G58" s="4">
        <f>IF(ISNA(VLOOKUP($B58,jan09,5,FALSE)),0,VLOOKUP($B58,jan09,5,FALSE))</f>
        <v>0</v>
      </c>
      <c r="H58" s="4">
        <f>IF(ISNA(VLOOKUP($B58,feb09,5,FALSE)),0,VLOOKUP($B58,feb09,5,FALSE))</f>
        <v>0</v>
      </c>
      <c r="I58" s="4">
        <v>0</v>
      </c>
      <c r="J58" s="4">
        <v>0</v>
      </c>
      <c r="K58" s="4">
        <f>8-COUNTIF(C58:J58,"=0")</f>
        <v>1</v>
      </c>
      <c r="L58" s="6">
        <f>LARGE(C58:J58,1)+LARGE(C58:J58,2)+LARGE(C58:J58,3)+LARGE(C58:J58,4)</f>
        <v>27</v>
      </c>
    </row>
    <row r="59" spans="1:12" ht="14.25" customHeight="1">
      <c r="A59" s="7">
        <f t="shared" si="2"/>
        <v>52</v>
      </c>
      <c r="B59" s="3" t="s">
        <v>185</v>
      </c>
      <c r="C59" s="4">
        <f>IF(ISNA(VLOOKUP($B59,sep08,5,FALSE)),0,VLOOKUP($B59,sep08,5,FALSE))</f>
        <v>0</v>
      </c>
      <c r="D59" s="4">
        <f>IF(ISNA(VLOOKUP($B59,oct08,5,FALSE)),0,VLOOKUP($B59,oct08,5,FALSE))</f>
        <v>0</v>
      </c>
      <c r="E59" s="4">
        <f>IF(ISNA(VLOOKUP($B59,nov08,5,FALSE)),0,VLOOKUP($B59,nov08,5,FALSE))</f>
        <v>0</v>
      </c>
      <c r="F59" s="4">
        <f>IF(ISNA(VLOOKUP($B59,dec08,5,FALSE)),0,VLOOKUP($B59,dec08,5,FALSE))</f>
        <v>0</v>
      </c>
      <c r="G59" s="4">
        <f>IF(ISNA(VLOOKUP($B59,jan09,5,FALSE)),0,VLOOKUP($B59,jan09,5,FALSE))</f>
        <v>0</v>
      </c>
      <c r="H59" s="4">
        <f>IF(ISNA(VLOOKUP($B59,feb09,5,FALSE)),0,VLOOKUP($B59,feb09,5,FALSE))</f>
        <v>27</v>
      </c>
      <c r="I59" s="4">
        <v>0</v>
      </c>
      <c r="J59" s="4">
        <v>0</v>
      </c>
      <c r="K59" s="4">
        <f>8-COUNTIF(C59:J59,"=0")</f>
        <v>1</v>
      </c>
      <c r="L59" s="6">
        <f>LARGE(C59:J59,1)+LARGE(C59:J59,2)+LARGE(C59:J59,3)+LARGE(C59:J59,4)</f>
        <v>27</v>
      </c>
    </row>
    <row r="60" spans="1:12" ht="14.25" customHeight="1">
      <c r="A60" s="7">
        <f t="shared" si="2"/>
        <v>53</v>
      </c>
      <c r="B60" s="3" t="s">
        <v>147</v>
      </c>
      <c r="C60" s="4">
        <f>IF(ISNA(VLOOKUP($B60,sep08,5,FALSE)),0,VLOOKUP($B60,sep08,5,FALSE))</f>
        <v>0</v>
      </c>
      <c r="D60" s="4">
        <f>IF(ISNA(VLOOKUP($B60,oct08,5,FALSE)),0,VLOOKUP($B60,oct08,5,FALSE))</f>
        <v>0</v>
      </c>
      <c r="E60" s="4">
        <f>IF(ISNA(VLOOKUP($B60,nov08,5,FALSE)),0,VLOOKUP($B60,nov08,5,FALSE))</f>
        <v>0</v>
      </c>
      <c r="F60" s="4">
        <f>IF(ISNA(VLOOKUP($B60,dec08,5,FALSE)),0,VLOOKUP($B60,dec08,5,FALSE))</f>
        <v>0</v>
      </c>
      <c r="G60" s="4">
        <f>IF(ISNA(VLOOKUP($B60,jan09,5,FALSE)),0,VLOOKUP($B60,jan09,5,FALSE))</f>
        <v>27</v>
      </c>
      <c r="H60" s="4">
        <f>IF(ISNA(VLOOKUP($B60,feb09,5,FALSE)),0,VLOOKUP($B60,feb09,5,FALSE))</f>
        <v>0</v>
      </c>
      <c r="I60" s="4">
        <v>0</v>
      </c>
      <c r="J60" s="4">
        <v>0</v>
      </c>
      <c r="K60" s="4">
        <f>8-COUNTIF(C60:J60,"=0")</f>
        <v>1</v>
      </c>
      <c r="L60" s="6">
        <f>LARGE(C60:J60,1)+LARGE(C60:J60,2)+LARGE(C60:J60,3)+LARGE(C60:J60,4)</f>
        <v>27</v>
      </c>
    </row>
    <row r="61" spans="1:12" ht="14.25" customHeight="1">
      <c r="A61" s="7">
        <f t="shared" si="2"/>
        <v>54</v>
      </c>
      <c r="B61" s="3" t="s">
        <v>71</v>
      </c>
      <c r="C61" s="4">
        <f>IF(ISNA(VLOOKUP($B61,sep08,5,FALSE)),0,VLOOKUP($B61,sep08,5,FALSE))</f>
        <v>26</v>
      </c>
      <c r="D61" s="4">
        <f>IF(ISNA(VLOOKUP($B61,oct08,5,FALSE)),0,VLOOKUP($B61,oct08,5,FALSE))</f>
        <v>0</v>
      </c>
      <c r="E61" s="4">
        <f>IF(ISNA(VLOOKUP($B61,nov08,5,FALSE)),0,VLOOKUP($B61,nov08,5,FALSE))</f>
        <v>0</v>
      </c>
      <c r="F61" s="4">
        <f>IF(ISNA(VLOOKUP($B61,dec08,5,FALSE)),0,VLOOKUP($B61,dec08,5,FALSE))</f>
        <v>0</v>
      </c>
      <c r="G61" s="4">
        <f>IF(ISNA(VLOOKUP($B61,jan09,5,FALSE)),0,VLOOKUP($B61,jan09,5,FALSE))</f>
        <v>0</v>
      </c>
      <c r="H61" s="4">
        <f>IF(ISNA(VLOOKUP($B61,feb09,5,FALSE)),0,VLOOKUP($B61,feb09,5,FALSE))</f>
        <v>0</v>
      </c>
      <c r="I61" s="4">
        <v>0</v>
      </c>
      <c r="J61" s="4">
        <v>0</v>
      </c>
      <c r="K61" s="4">
        <f>8-COUNTIF(C61:J61,"=0")</f>
        <v>1</v>
      </c>
      <c r="L61" s="6">
        <f>LARGE(C61:J61,1)+LARGE(C61:J61,2)+LARGE(C61:J61,3)+LARGE(C61:J61,4)</f>
        <v>26</v>
      </c>
    </row>
    <row r="62" spans="1:12" ht="14.25" customHeight="1">
      <c r="A62" s="7">
        <f t="shared" si="2"/>
        <v>55</v>
      </c>
      <c r="B62" s="3" t="s">
        <v>111</v>
      </c>
      <c r="C62" s="4">
        <f>IF(ISNA(VLOOKUP($B62,sep08,5,FALSE)),0,VLOOKUP($B62,sep08,5,FALSE))</f>
        <v>0</v>
      </c>
      <c r="D62" s="4">
        <f>IF(ISNA(VLOOKUP($B62,oct08,5,FALSE)),0,VLOOKUP($B62,oct08,5,FALSE))</f>
        <v>0</v>
      </c>
      <c r="E62" s="4">
        <f>IF(ISNA(VLOOKUP($B62,nov08,5,FALSE)),0,VLOOKUP($B62,nov08,5,FALSE))</f>
        <v>26</v>
      </c>
      <c r="F62" s="4">
        <f>IF(ISNA(VLOOKUP($B62,dec08,5,FALSE)),0,VLOOKUP($B62,dec08,5,FALSE))</f>
        <v>0</v>
      </c>
      <c r="G62" s="4">
        <f>IF(ISNA(VLOOKUP($B62,jan09,5,FALSE)),0,VLOOKUP($B62,jan09,5,FALSE))</f>
        <v>0</v>
      </c>
      <c r="H62" s="4">
        <f>IF(ISNA(VLOOKUP($B62,feb09,5,FALSE)),0,VLOOKUP($B62,feb09,5,FALSE))</f>
        <v>0</v>
      </c>
      <c r="I62" s="4">
        <v>0</v>
      </c>
      <c r="J62" s="4">
        <v>0</v>
      </c>
      <c r="K62" s="4">
        <f>8-COUNTIF(C62:J62,"=0")</f>
        <v>1</v>
      </c>
      <c r="L62" s="6">
        <f>LARGE(C62:J62,1)+LARGE(C62:J62,2)+LARGE(C62:J62,3)+LARGE(C62:J62,4)</f>
        <v>26</v>
      </c>
    </row>
    <row r="63" spans="1:12" ht="14.25" customHeight="1">
      <c r="A63" s="7">
        <f t="shared" si="2"/>
        <v>56</v>
      </c>
      <c r="B63" s="3" t="s">
        <v>187</v>
      </c>
      <c r="C63" s="4">
        <f>IF(ISNA(VLOOKUP($B63,sep08,5,FALSE)),0,VLOOKUP($B63,sep08,5,FALSE))</f>
        <v>0</v>
      </c>
      <c r="D63" s="4">
        <f>IF(ISNA(VLOOKUP($B63,oct08,5,FALSE)),0,VLOOKUP($B63,oct08,5,FALSE))</f>
        <v>0</v>
      </c>
      <c r="E63" s="4">
        <f>IF(ISNA(VLOOKUP($B63,nov08,5,FALSE)),0,VLOOKUP($B63,nov08,5,FALSE))</f>
        <v>0</v>
      </c>
      <c r="F63" s="4">
        <f>IF(ISNA(VLOOKUP($B63,dec08,5,FALSE)),0,VLOOKUP($B63,dec08,5,FALSE))</f>
        <v>0</v>
      </c>
      <c r="G63" s="4">
        <f>IF(ISNA(VLOOKUP($B63,jan09,5,FALSE)),0,VLOOKUP($B63,jan09,5,FALSE))</f>
        <v>0</v>
      </c>
      <c r="H63" s="4">
        <f>IF(ISNA(VLOOKUP($B63,feb09,5,FALSE)),0,VLOOKUP($B63,feb09,5,FALSE))</f>
        <v>24</v>
      </c>
      <c r="I63" s="4">
        <v>0</v>
      </c>
      <c r="J63" s="4">
        <v>0</v>
      </c>
      <c r="K63" s="4">
        <f>8-COUNTIF(C63:J63,"=0")</f>
        <v>1</v>
      </c>
      <c r="L63" s="6">
        <f>LARGE(C63:J63,1)+LARGE(C63:J63,2)+LARGE(C63:J63,3)+LARGE(C63:J63,4)</f>
        <v>24</v>
      </c>
    </row>
    <row r="64" spans="1:12" ht="14.25" customHeight="1">
      <c r="A64" s="7">
        <f t="shared" si="2"/>
        <v>57</v>
      </c>
      <c r="B64" s="3" t="s">
        <v>73</v>
      </c>
      <c r="C64" s="4">
        <f>IF(ISNA(VLOOKUP($B64,sep08,5,FALSE)),0,VLOOKUP($B64,sep08,5,FALSE))</f>
        <v>22</v>
      </c>
      <c r="D64" s="4">
        <f>IF(ISNA(VLOOKUP($B64,oct08,5,FALSE)),0,VLOOKUP($B64,oct08,5,FALSE))</f>
        <v>0</v>
      </c>
      <c r="E64" s="4">
        <f>IF(ISNA(VLOOKUP($B64,nov08,5,FALSE)),0,VLOOKUP($B64,nov08,5,FALSE))</f>
        <v>0</v>
      </c>
      <c r="F64" s="4">
        <f>IF(ISNA(VLOOKUP($B64,dec08,5,FALSE)),0,VLOOKUP($B64,dec08,5,FALSE))</f>
        <v>0</v>
      </c>
      <c r="G64" s="4">
        <f>IF(ISNA(VLOOKUP($B64,jan09,5,FALSE)),0,VLOOKUP($B64,jan09,5,FALSE))</f>
        <v>0</v>
      </c>
      <c r="H64" s="4">
        <f>IF(ISNA(VLOOKUP($B64,feb09,5,FALSE)),0,VLOOKUP($B64,feb09,5,FALSE))</f>
        <v>0</v>
      </c>
      <c r="I64" s="4">
        <v>0</v>
      </c>
      <c r="J64" s="4">
        <v>0</v>
      </c>
      <c r="K64" s="4">
        <f>8-COUNTIF(C64:J64,"=0")</f>
        <v>1</v>
      </c>
      <c r="L64" s="6">
        <f>LARGE(C64:J64,1)+LARGE(C64:J64,2)+LARGE(C64:J64,3)+LARGE(C64:J64,4)</f>
        <v>22</v>
      </c>
    </row>
    <row r="65" spans="1:12" ht="14.25" customHeight="1">
      <c r="A65" s="7">
        <f t="shared" si="2"/>
        <v>58</v>
      </c>
      <c r="B65" s="3" t="s">
        <v>197</v>
      </c>
      <c r="C65" s="4">
        <f>IF(ISNA(VLOOKUP($B65,sep08,5,FALSE)),0,VLOOKUP($B65,sep08,5,FALSE))</f>
        <v>0</v>
      </c>
      <c r="D65" s="4">
        <f>IF(ISNA(VLOOKUP($B65,oct08,5,FALSE)),0,VLOOKUP($B65,oct08,5,FALSE))</f>
        <v>0</v>
      </c>
      <c r="E65" s="4">
        <f>IF(ISNA(VLOOKUP($B65,nov08,5,FALSE)),0,VLOOKUP($B65,nov08,5,FALSE))</f>
        <v>0</v>
      </c>
      <c r="F65" s="4">
        <f>IF(ISNA(VLOOKUP($B65,dec08,5,FALSE)),0,VLOOKUP($B65,dec08,5,FALSE))</f>
        <v>0</v>
      </c>
      <c r="G65" s="4">
        <f>IF(ISNA(VLOOKUP($B65,jan09,5,FALSE)),0,VLOOKUP($B65,jan09,5,FALSE))</f>
        <v>0</v>
      </c>
      <c r="H65" s="4">
        <f>IF(ISNA(VLOOKUP($B65,feb09,5,FALSE)),0,VLOOKUP($B65,feb09,5,FALSE))</f>
        <v>22</v>
      </c>
      <c r="I65" s="4">
        <v>0</v>
      </c>
      <c r="J65" s="4">
        <v>0</v>
      </c>
      <c r="K65" s="4">
        <f>8-COUNTIF(C65:J65,"=0")</f>
        <v>1</v>
      </c>
      <c r="L65" s="6">
        <f>LARGE(C65:J65,1)+LARGE(C65:J65,2)+LARGE(C65:J65,3)+LARGE(C65:J65,4)</f>
        <v>22</v>
      </c>
    </row>
    <row r="66" spans="1:12" ht="14.25" customHeight="1">
      <c r="A66" s="7">
        <f t="shared" si="2"/>
        <v>59</v>
      </c>
      <c r="B66" s="3" t="s">
        <v>138</v>
      </c>
      <c r="C66" s="4">
        <f>IF(ISNA(VLOOKUP($B66,sep08,5,FALSE)),0,VLOOKUP($B66,sep08,5,FALSE))</f>
        <v>0</v>
      </c>
      <c r="D66" s="4">
        <f>IF(ISNA(VLOOKUP($B66,oct08,5,FALSE)),0,VLOOKUP($B66,oct08,5,FALSE))</f>
        <v>0</v>
      </c>
      <c r="E66" s="4">
        <f>IF(ISNA(VLOOKUP($B66,nov08,5,FALSE)),0,VLOOKUP($B66,nov08,5,FALSE))</f>
        <v>0</v>
      </c>
      <c r="F66" s="4">
        <f>IF(ISNA(VLOOKUP($B66,dec08,5,FALSE)),0,VLOOKUP($B66,dec08,5,FALSE))</f>
        <v>21</v>
      </c>
      <c r="G66" s="4">
        <f>IF(ISNA(VLOOKUP($B66,jan09,5,FALSE)),0,VLOOKUP($B66,jan09,5,FALSE))</f>
        <v>0</v>
      </c>
      <c r="H66" s="4">
        <f>IF(ISNA(VLOOKUP($B66,feb09,5,FALSE)),0,VLOOKUP($B66,feb09,5,FALSE))</f>
        <v>0</v>
      </c>
      <c r="I66" s="4">
        <v>0</v>
      </c>
      <c r="J66" s="4">
        <v>0</v>
      </c>
      <c r="K66" s="4">
        <f>8-COUNTIF(C66:J66,"=0")</f>
        <v>1</v>
      </c>
      <c r="L66" s="6">
        <f>LARGE(C66:J66,1)+LARGE(C66:J66,2)+LARGE(C66:J66,3)+LARGE(C66:J66,4)</f>
        <v>21</v>
      </c>
    </row>
    <row r="67" spans="1:12" ht="14.25" customHeight="1">
      <c r="A67" s="7">
        <f t="shared" si="2"/>
        <v>60</v>
      </c>
      <c r="B67" s="3" t="s">
        <v>150</v>
      </c>
      <c r="C67" s="4">
        <f>IF(ISNA(VLOOKUP($B67,sep08,5,FALSE)),0,VLOOKUP($B67,sep08,5,FALSE))</f>
        <v>0</v>
      </c>
      <c r="D67" s="4">
        <f>IF(ISNA(VLOOKUP($B67,oct08,5,FALSE)),0,VLOOKUP($B67,oct08,5,FALSE))</f>
        <v>0</v>
      </c>
      <c r="E67" s="4">
        <f>IF(ISNA(VLOOKUP($B67,nov08,5,FALSE)),0,VLOOKUP($B67,nov08,5,FALSE))</f>
        <v>0</v>
      </c>
      <c r="F67" s="4">
        <f>IF(ISNA(VLOOKUP($B67,dec08,5,FALSE)),0,VLOOKUP($B67,dec08,5,FALSE))</f>
        <v>0</v>
      </c>
      <c r="G67" s="4">
        <f>IF(ISNA(VLOOKUP($B67,jan09,5,FALSE)),0,VLOOKUP($B67,jan09,5,FALSE))</f>
        <v>21</v>
      </c>
      <c r="H67" s="4">
        <f>IF(ISNA(VLOOKUP($B67,feb09,5,FALSE)),0,VLOOKUP($B67,feb09,5,FALSE))</f>
        <v>0</v>
      </c>
      <c r="I67" s="4">
        <v>0</v>
      </c>
      <c r="J67" s="4">
        <v>0</v>
      </c>
      <c r="K67" s="4">
        <f>8-COUNTIF(C67:J67,"=0")</f>
        <v>1</v>
      </c>
      <c r="L67" s="6">
        <f>LARGE(C67:J67,1)+LARGE(C67:J67,2)+LARGE(C67:J67,3)+LARGE(C67:J67,4)</f>
        <v>21</v>
      </c>
    </row>
    <row r="68" spans="1:12" ht="14.25" customHeight="1">
      <c r="A68" s="7">
        <f t="shared" si="2"/>
        <v>61</v>
      </c>
      <c r="B68" s="3" t="s">
        <v>92</v>
      </c>
      <c r="C68" s="4">
        <f>IF(ISNA(VLOOKUP($B68,sep08,5,FALSE)),0,VLOOKUP($B68,sep08,5,FALSE))</f>
        <v>0</v>
      </c>
      <c r="D68" s="4">
        <f>IF(ISNA(VLOOKUP($B68,oct08,5,FALSE)),0,VLOOKUP($B68,oct08,5,FALSE))</f>
        <v>21</v>
      </c>
      <c r="E68" s="4">
        <f>IF(ISNA(VLOOKUP($B68,nov08,5,FALSE)),0,VLOOKUP($B68,nov08,5,FALSE))</f>
        <v>0</v>
      </c>
      <c r="F68" s="4">
        <f>IF(ISNA(VLOOKUP($B68,dec08,5,FALSE)),0,VLOOKUP($B68,dec08,5,FALSE))</f>
        <v>0</v>
      </c>
      <c r="G68" s="4">
        <f>IF(ISNA(VLOOKUP($B68,jan09,5,FALSE)),0,VLOOKUP($B68,jan09,5,FALSE))</f>
        <v>0</v>
      </c>
      <c r="H68" s="4">
        <f>IF(ISNA(VLOOKUP($B68,feb09,5,FALSE)),0,VLOOKUP($B68,feb09,5,FALSE))</f>
        <v>0</v>
      </c>
      <c r="I68" s="4">
        <v>0</v>
      </c>
      <c r="J68" s="4">
        <v>0</v>
      </c>
      <c r="K68" s="4">
        <f>8-COUNTIF(C68:J68,"=0")</f>
        <v>1</v>
      </c>
      <c r="L68" s="6">
        <f>LARGE(C68:J68,1)+LARGE(C68:J68,2)+LARGE(C68:J68,3)+LARGE(C68:J68,4)</f>
        <v>21</v>
      </c>
    </row>
    <row r="69" spans="1:12" ht="14.25" customHeight="1">
      <c r="A69" s="7">
        <f aca="true" t="shared" si="3" ref="A69:A103">A68+1</f>
        <v>62</v>
      </c>
      <c r="B69" s="3" t="s">
        <v>188</v>
      </c>
      <c r="C69" s="4">
        <f>IF(ISNA(VLOOKUP($B69,sep08,5,FALSE)),0,VLOOKUP($B69,sep08,5,FALSE))</f>
        <v>0</v>
      </c>
      <c r="D69" s="4">
        <f>IF(ISNA(VLOOKUP($B69,oct08,5,FALSE)),0,VLOOKUP($B69,oct08,5,FALSE))</f>
        <v>0</v>
      </c>
      <c r="E69" s="4">
        <f>IF(ISNA(VLOOKUP($B69,nov08,5,FALSE)),0,VLOOKUP($B69,nov08,5,FALSE))</f>
        <v>0</v>
      </c>
      <c r="F69" s="4">
        <f>IF(ISNA(VLOOKUP($B69,dec08,5,FALSE)),0,VLOOKUP($B69,dec08,5,FALSE))</f>
        <v>0</v>
      </c>
      <c r="G69" s="4">
        <f>IF(ISNA(VLOOKUP($B69,jan09,5,FALSE)),0,VLOOKUP($B69,jan09,5,FALSE))</f>
        <v>0</v>
      </c>
      <c r="H69" s="4">
        <f>IF(ISNA(VLOOKUP($B69,feb09,5,FALSE)),0,VLOOKUP($B69,feb09,5,FALSE))</f>
        <v>21</v>
      </c>
      <c r="I69" s="4">
        <v>0</v>
      </c>
      <c r="J69" s="4">
        <v>0</v>
      </c>
      <c r="K69" s="4">
        <f>8-COUNTIF(C69:J69,"=0")</f>
        <v>1</v>
      </c>
      <c r="L69" s="6">
        <f>LARGE(C69:J69,1)+LARGE(C69:J69,2)+LARGE(C69:J69,3)+LARGE(C69:J69,4)</f>
        <v>21</v>
      </c>
    </row>
    <row r="70" spans="1:12" ht="14.25" customHeight="1">
      <c r="A70" s="7">
        <f t="shared" si="3"/>
        <v>63</v>
      </c>
      <c r="B70" s="3" t="s">
        <v>75</v>
      </c>
      <c r="C70" s="4">
        <f>IF(ISNA(VLOOKUP($B70,sep08,5,FALSE)),0,VLOOKUP($B70,sep08,5,FALSE))</f>
        <v>20</v>
      </c>
      <c r="D70" s="4">
        <f>IF(ISNA(VLOOKUP($B70,oct08,5,FALSE)),0,VLOOKUP($B70,oct08,5,FALSE))</f>
        <v>0</v>
      </c>
      <c r="E70" s="4">
        <f>IF(ISNA(VLOOKUP($B70,nov08,5,FALSE)),0,VLOOKUP($B70,nov08,5,FALSE))</f>
        <v>0</v>
      </c>
      <c r="F70" s="4">
        <f>IF(ISNA(VLOOKUP($B70,dec08,5,FALSE)),0,VLOOKUP($B70,dec08,5,FALSE))</f>
        <v>0</v>
      </c>
      <c r="G70" s="4">
        <f>IF(ISNA(VLOOKUP($B70,jan09,5,FALSE)),0,VLOOKUP($B70,jan09,5,FALSE))</f>
        <v>0</v>
      </c>
      <c r="H70" s="4">
        <f>IF(ISNA(VLOOKUP($B70,feb09,5,FALSE)),0,VLOOKUP($B70,feb09,5,FALSE))</f>
        <v>0</v>
      </c>
      <c r="I70" s="4">
        <v>0</v>
      </c>
      <c r="J70" s="4">
        <v>0</v>
      </c>
      <c r="K70" s="4">
        <f>8-COUNTIF(C70:J70,"=0")</f>
        <v>1</v>
      </c>
      <c r="L70" s="6">
        <f>LARGE(C70:J70,1)+LARGE(C70:J70,2)+LARGE(C70:J70,3)+LARGE(C70:J70,4)</f>
        <v>20</v>
      </c>
    </row>
    <row r="71" spans="1:12" ht="14.25" customHeight="1">
      <c r="A71" s="7">
        <f t="shared" si="3"/>
        <v>64</v>
      </c>
      <c r="B71" s="3" t="s">
        <v>151</v>
      </c>
      <c r="C71" s="4">
        <f>IF(ISNA(VLOOKUP($B71,sep08,5,FALSE)),0,VLOOKUP($B71,sep08,5,FALSE))</f>
        <v>0</v>
      </c>
      <c r="D71" s="4">
        <f>IF(ISNA(VLOOKUP($B71,oct08,5,FALSE)),0,VLOOKUP($B71,oct08,5,FALSE))</f>
        <v>0</v>
      </c>
      <c r="E71" s="4">
        <f>IF(ISNA(VLOOKUP($B71,nov08,5,FALSE)),0,VLOOKUP($B71,nov08,5,FALSE))</f>
        <v>0</v>
      </c>
      <c r="F71" s="4">
        <f>IF(ISNA(VLOOKUP($B71,dec08,5,FALSE)),0,VLOOKUP($B71,dec08,5,FALSE))</f>
        <v>0</v>
      </c>
      <c r="G71" s="4">
        <f>IF(ISNA(VLOOKUP($B71,jan09,5,FALSE)),0,VLOOKUP($B71,jan09,5,FALSE))</f>
        <v>20</v>
      </c>
      <c r="H71" s="4">
        <f>IF(ISNA(VLOOKUP($B71,feb09,5,FALSE)),0,VLOOKUP($B71,feb09,5,FALSE))</f>
        <v>0</v>
      </c>
      <c r="I71" s="4">
        <v>0</v>
      </c>
      <c r="J71" s="4">
        <v>0</v>
      </c>
      <c r="K71" s="4">
        <f>8-COUNTIF(C71:J71,"=0")</f>
        <v>1</v>
      </c>
      <c r="L71" s="6">
        <f>LARGE(C71:J71,1)+LARGE(C71:J71,2)+LARGE(C71:J71,3)+LARGE(C71:J71,4)</f>
        <v>20</v>
      </c>
    </row>
    <row r="72" spans="1:12" ht="14.25" customHeight="1">
      <c r="A72" s="7">
        <f t="shared" si="3"/>
        <v>65</v>
      </c>
      <c r="B72" s="3" t="s">
        <v>152</v>
      </c>
      <c r="C72" s="4">
        <f>IF(ISNA(VLOOKUP($B72,sep08,5,FALSE)),0,VLOOKUP($B72,sep08,5,FALSE))</f>
        <v>0</v>
      </c>
      <c r="D72" s="4">
        <f>IF(ISNA(VLOOKUP($B72,oct08,5,FALSE)),0,VLOOKUP($B72,oct08,5,FALSE))</f>
        <v>0</v>
      </c>
      <c r="E72" s="4">
        <f>IF(ISNA(VLOOKUP($B72,nov08,5,FALSE)),0,VLOOKUP($B72,nov08,5,FALSE))</f>
        <v>0</v>
      </c>
      <c r="F72" s="4">
        <f>IF(ISNA(VLOOKUP($B72,dec08,5,FALSE)),0,VLOOKUP($B72,dec08,5,FALSE))</f>
        <v>0</v>
      </c>
      <c r="G72" s="4">
        <f>IF(ISNA(VLOOKUP($B72,jan09,5,FALSE)),0,VLOOKUP($B72,jan09,5,FALSE))</f>
        <v>19</v>
      </c>
      <c r="H72" s="4">
        <f>IF(ISNA(VLOOKUP($B72,feb09,5,FALSE)),0,VLOOKUP($B72,feb09,5,FALSE))</f>
        <v>0</v>
      </c>
      <c r="I72" s="4">
        <v>0</v>
      </c>
      <c r="J72" s="4">
        <v>0</v>
      </c>
      <c r="K72" s="4">
        <f>8-COUNTIF(C72:J72,"=0")</f>
        <v>1</v>
      </c>
      <c r="L72" s="6">
        <f>LARGE(C72:J72,1)+LARGE(C72:J72,2)+LARGE(C72:J72,3)+LARGE(C72:J72,4)</f>
        <v>19</v>
      </c>
    </row>
    <row r="73" spans="1:12" ht="14.25" customHeight="1">
      <c r="A73" s="7">
        <f t="shared" si="3"/>
        <v>66</v>
      </c>
      <c r="B73" s="3" t="s">
        <v>195</v>
      </c>
      <c r="C73" s="4">
        <f>IF(ISNA(VLOOKUP($B73,sep08,5,FALSE)),0,VLOOKUP($B73,sep08,5,FALSE))</f>
        <v>0</v>
      </c>
      <c r="D73" s="4">
        <f>IF(ISNA(VLOOKUP($B73,oct08,5,FALSE)),0,VLOOKUP($B73,oct08,5,FALSE))</f>
        <v>0</v>
      </c>
      <c r="E73" s="4">
        <f>IF(ISNA(VLOOKUP($B73,nov08,5,FALSE)),0,VLOOKUP($B73,nov08,5,FALSE))</f>
        <v>0</v>
      </c>
      <c r="F73" s="4">
        <f>IF(ISNA(VLOOKUP($B73,dec08,5,FALSE)),0,VLOOKUP($B73,dec08,5,FALSE))</f>
        <v>0</v>
      </c>
      <c r="G73" s="4">
        <f>IF(ISNA(VLOOKUP($B73,jan09,5,FALSE)),0,VLOOKUP($B73,jan09,5,FALSE))</f>
        <v>0</v>
      </c>
      <c r="H73" s="4">
        <f>IF(ISNA(VLOOKUP($B73,feb09,5,FALSE)),0,VLOOKUP($B73,feb09,5,FALSE))</f>
        <v>19</v>
      </c>
      <c r="I73" s="4">
        <v>0</v>
      </c>
      <c r="J73" s="4">
        <v>0</v>
      </c>
      <c r="K73" s="4">
        <f>8-COUNTIF(C73:J73,"=0")</f>
        <v>1</v>
      </c>
      <c r="L73" s="6">
        <f>LARGE(C73:J73,1)+LARGE(C73:J73,2)+LARGE(C73:J73,3)+LARGE(C73:J73,4)</f>
        <v>19</v>
      </c>
    </row>
    <row r="74" spans="1:12" ht="14.25" customHeight="1">
      <c r="A74" s="7">
        <f t="shared" si="3"/>
        <v>67</v>
      </c>
      <c r="B74" s="3" t="s">
        <v>164</v>
      </c>
      <c r="C74" s="4">
        <f>IF(ISNA(VLOOKUP($B74,sep08,5,FALSE)),0,VLOOKUP($B74,sep08,5,FALSE))</f>
        <v>0</v>
      </c>
      <c r="D74" s="4">
        <f>IF(ISNA(VLOOKUP($B74,oct08,5,FALSE)),0,VLOOKUP($B74,oct08,5,FALSE))</f>
        <v>0</v>
      </c>
      <c r="E74" s="4">
        <f>IF(ISNA(VLOOKUP($B74,nov08,5,FALSE)),0,VLOOKUP($B74,nov08,5,FALSE))</f>
        <v>0</v>
      </c>
      <c r="F74" s="4">
        <f>IF(ISNA(VLOOKUP($B74,dec08,5,FALSE)),0,VLOOKUP($B74,dec08,5,FALSE))</f>
        <v>0</v>
      </c>
      <c r="G74" s="4">
        <f>IF(ISNA(VLOOKUP($B74,jan09,5,FALSE)),0,VLOOKUP($B74,jan09,5,FALSE))</f>
        <v>7</v>
      </c>
      <c r="H74" s="4">
        <f>IF(ISNA(VLOOKUP($B74,feb09,5,FALSE)),0,VLOOKUP($B74,feb09,5,FALSE))</f>
        <v>12</v>
      </c>
      <c r="I74" s="4">
        <v>0</v>
      </c>
      <c r="J74" s="4">
        <v>0</v>
      </c>
      <c r="K74" s="4">
        <f>8-COUNTIF(C74:J74,"=0")</f>
        <v>2</v>
      </c>
      <c r="L74" s="6">
        <f>LARGE(C74:J74,1)+LARGE(C74:J74,2)+LARGE(C74:J74,3)+LARGE(C74:J74,4)</f>
        <v>19</v>
      </c>
    </row>
    <row r="75" spans="1:12" ht="14.25" customHeight="1">
      <c r="A75" s="7">
        <f t="shared" si="3"/>
        <v>68</v>
      </c>
      <c r="B75" s="3" t="s">
        <v>113</v>
      </c>
      <c r="C75" s="4">
        <f>IF(ISNA(VLOOKUP($B75,sep08,5,FALSE)),0,VLOOKUP($B75,sep08,5,FALSE))</f>
        <v>0</v>
      </c>
      <c r="D75" s="4">
        <f>IF(ISNA(VLOOKUP($B75,oct08,5,FALSE)),0,VLOOKUP($B75,oct08,5,FALSE))</f>
        <v>0</v>
      </c>
      <c r="E75" s="4">
        <f>IF(ISNA(VLOOKUP($B75,nov08,5,FALSE)),0,VLOOKUP($B75,nov08,5,FALSE))</f>
        <v>18</v>
      </c>
      <c r="F75" s="4">
        <f>IF(ISNA(VLOOKUP($B75,dec08,5,FALSE)),0,VLOOKUP($B75,dec08,5,FALSE))</f>
        <v>0</v>
      </c>
      <c r="G75" s="4">
        <f>IF(ISNA(VLOOKUP($B75,jan09,5,FALSE)),0,VLOOKUP($B75,jan09,5,FALSE))</f>
        <v>0</v>
      </c>
      <c r="H75" s="4">
        <f>IF(ISNA(VLOOKUP($B75,feb09,5,FALSE)),0,VLOOKUP($B75,feb09,5,FALSE))</f>
        <v>0</v>
      </c>
      <c r="I75" s="4">
        <v>0</v>
      </c>
      <c r="J75" s="4">
        <v>0</v>
      </c>
      <c r="K75" s="4">
        <f>8-COUNTIF(C75:J75,"=0")</f>
        <v>1</v>
      </c>
      <c r="L75" s="6">
        <f>LARGE(C75:J75,1)+LARGE(C75:J75,2)+LARGE(C75:J75,3)+LARGE(C75:J75,4)</f>
        <v>18</v>
      </c>
    </row>
    <row r="76" spans="1:12" ht="14.25" customHeight="1">
      <c r="A76" s="7">
        <f t="shared" si="3"/>
        <v>69</v>
      </c>
      <c r="B76" s="3" t="s">
        <v>140</v>
      </c>
      <c r="C76" s="4">
        <f>IF(ISNA(VLOOKUP($B76,sep08,5,FALSE)),0,VLOOKUP($B76,sep08,5,FALSE))</f>
        <v>0</v>
      </c>
      <c r="D76" s="4">
        <f>IF(ISNA(VLOOKUP($B76,oct08,5,FALSE)),0,VLOOKUP($B76,oct08,5,FALSE))</f>
        <v>0</v>
      </c>
      <c r="E76" s="4">
        <f>IF(ISNA(VLOOKUP($B76,nov08,5,FALSE)),0,VLOOKUP($B76,nov08,5,FALSE))</f>
        <v>0</v>
      </c>
      <c r="F76" s="4">
        <f>IF(ISNA(VLOOKUP($B76,dec08,5,FALSE)),0,VLOOKUP($B76,dec08,5,FALSE))</f>
        <v>17</v>
      </c>
      <c r="G76" s="4">
        <f>IF(ISNA(VLOOKUP($B76,jan09,5,FALSE)),0,VLOOKUP($B76,jan09,5,FALSE))</f>
        <v>0</v>
      </c>
      <c r="H76" s="4">
        <f>IF(ISNA(VLOOKUP($B76,feb09,5,FALSE)),0,VLOOKUP($B76,feb09,5,FALSE))</f>
        <v>0</v>
      </c>
      <c r="I76" s="4">
        <v>0</v>
      </c>
      <c r="J76" s="4">
        <v>0</v>
      </c>
      <c r="K76" s="4">
        <f>8-COUNTIF(C76:J76,"=0")</f>
        <v>1</v>
      </c>
      <c r="L76" s="6">
        <f>LARGE(C76:J76,1)+LARGE(C76:J76,2)+LARGE(C76:J76,3)+LARGE(C76:J76,4)</f>
        <v>17</v>
      </c>
    </row>
    <row r="77" spans="1:12" ht="14.25" customHeight="1">
      <c r="A77" s="7">
        <f t="shared" si="3"/>
        <v>70</v>
      </c>
      <c r="B77" s="3" t="s">
        <v>155</v>
      </c>
      <c r="C77" s="4">
        <f>IF(ISNA(VLOOKUP($B77,sep08,5,FALSE)),0,VLOOKUP($B77,sep08,5,FALSE))</f>
        <v>0</v>
      </c>
      <c r="D77" s="4">
        <f>IF(ISNA(VLOOKUP($B77,oct08,5,FALSE)),0,VLOOKUP($B77,oct08,5,FALSE))</f>
        <v>0</v>
      </c>
      <c r="E77" s="4">
        <f>IF(ISNA(VLOOKUP($B77,nov08,5,FALSE)),0,VLOOKUP($B77,nov08,5,FALSE))</f>
        <v>0</v>
      </c>
      <c r="F77" s="4">
        <f>IF(ISNA(VLOOKUP($B77,dec08,5,FALSE)),0,VLOOKUP($B77,dec08,5,FALSE))</f>
        <v>0</v>
      </c>
      <c r="G77" s="4">
        <f>IF(ISNA(VLOOKUP($B77,jan09,5,FALSE)),0,VLOOKUP($B77,jan09,5,FALSE))</f>
        <v>16</v>
      </c>
      <c r="H77" s="4">
        <f>IF(ISNA(VLOOKUP($B77,feb09,5,FALSE)),0,VLOOKUP($B77,feb09,5,FALSE))</f>
        <v>0</v>
      </c>
      <c r="I77" s="4">
        <v>0</v>
      </c>
      <c r="J77" s="4">
        <v>0</v>
      </c>
      <c r="K77" s="4">
        <f>8-COUNTIF(C77:J77,"=0")</f>
        <v>1</v>
      </c>
      <c r="L77" s="6">
        <f>LARGE(C77:J77,1)+LARGE(C77:J77,2)+LARGE(C77:J77,3)+LARGE(C77:J77,4)</f>
        <v>16</v>
      </c>
    </row>
    <row r="78" spans="1:12" ht="14.25" customHeight="1">
      <c r="A78" s="7">
        <f t="shared" si="3"/>
        <v>71</v>
      </c>
      <c r="B78" s="3" t="s">
        <v>93</v>
      </c>
      <c r="C78" s="4">
        <f>IF(ISNA(VLOOKUP($B78,sep08,5,FALSE)),0,VLOOKUP($B78,sep08,5,FALSE))</f>
        <v>0</v>
      </c>
      <c r="D78" s="4">
        <f>IF(ISNA(VLOOKUP($B78,oct08,5,FALSE)),0,VLOOKUP($B78,oct08,5,FALSE))</f>
        <v>16</v>
      </c>
      <c r="E78" s="4">
        <f>IF(ISNA(VLOOKUP($B78,nov08,5,FALSE)),0,VLOOKUP($B78,nov08,5,FALSE))</f>
        <v>0</v>
      </c>
      <c r="F78" s="4">
        <f>IF(ISNA(VLOOKUP($B78,dec08,5,FALSE)),0,VLOOKUP($B78,dec08,5,FALSE))</f>
        <v>0</v>
      </c>
      <c r="G78" s="4">
        <f>IF(ISNA(VLOOKUP($B78,jan09,5,FALSE)),0,VLOOKUP($B78,jan09,5,FALSE))</f>
        <v>0</v>
      </c>
      <c r="H78" s="4">
        <f>IF(ISNA(VLOOKUP($B78,feb09,5,FALSE)),0,VLOOKUP($B78,feb09,5,FALSE))</f>
        <v>0</v>
      </c>
      <c r="I78" s="4">
        <v>0</v>
      </c>
      <c r="J78" s="4">
        <v>0</v>
      </c>
      <c r="K78" s="4">
        <f>8-COUNTIF(C78:J78,"=0")</f>
        <v>1</v>
      </c>
      <c r="L78" s="6">
        <f>LARGE(C78:J78,1)+LARGE(C78:J78,2)+LARGE(C78:J78,3)+LARGE(C78:J78,4)</f>
        <v>16</v>
      </c>
    </row>
    <row r="79" spans="1:12" ht="14.25" customHeight="1">
      <c r="A79" s="7">
        <f t="shared" si="3"/>
        <v>72</v>
      </c>
      <c r="B79" s="3" t="s">
        <v>190</v>
      </c>
      <c r="C79" s="4">
        <f>IF(ISNA(VLOOKUP($B79,sep08,5,FALSE)),0,VLOOKUP($B79,sep08,5,FALSE))</f>
        <v>0</v>
      </c>
      <c r="D79" s="4">
        <f>IF(ISNA(VLOOKUP($B79,oct08,5,FALSE)),0,VLOOKUP($B79,oct08,5,FALSE))</f>
        <v>0</v>
      </c>
      <c r="E79" s="4">
        <f>IF(ISNA(VLOOKUP($B79,nov08,5,FALSE)),0,VLOOKUP($B79,nov08,5,FALSE))</f>
        <v>0</v>
      </c>
      <c r="F79" s="4">
        <f>IF(ISNA(VLOOKUP($B79,dec08,5,FALSE)),0,VLOOKUP($B79,dec08,5,FALSE))</f>
        <v>0</v>
      </c>
      <c r="G79" s="4">
        <f>IF(ISNA(VLOOKUP($B79,jan09,5,FALSE)),0,VLOOKUP($B79,jan09,5,FALSE))</f>
        <v>0</v>
      </c>
      <c r="H79" s="4">
        <f>IF(ISNA(VLOOKUP($B79,feb09,5,FALSE)),0,VLOOKUP($B79,feb09,5,FALSE))</f>
        <v>16</v>
      </c>
      <c r="I79" s="4">
        <v>0</v>
      </c>
      <c r="J79" s="4">
        <v>0</v>
      </c>
      <c r="K79" s="4">
        <f>8-COUNTIF(C79:J79,"=0")</f>
        <v>1</v>
      </c>
      <c r="L79" s="6">
        <f>LARGE(C79:J79,1)+LARGE(C79:J79,2)+LARGE(C79:J79,3)+LARGE(C79:J79,4)</f>
        <v>16</v>
      </c>
    </row>
    <row r="80" spans="1:12" ht="14.25" customHeight="1">
      <c r="A80" s="7">
        <f t="shared" si="3"/>
        <v>73</v>
      </c>
      <c r="B80" s="3" t="s">
        <v>156</v>
      </c>
      <c r="C80" s="4">
        <f>IF(ISNA(VLOOKUP($B80,sep08,5,FALSE)),0,VLOOKUP($B80,sep08,5,FALSE))</f>
        <v>0</v>
      </c>
      <c r="D80" s="4">
        <f>IF(ISNA(VLOOKUP($B80,oct08,5,FALSE)),0,VLOOKUP($B80,oct08,5,FALSE))</f>
        <v>0</v>
      </c>
      <c r="E80" s="4">
        <f>IF(ISNA(VLOOKUP($B80,nov08,5,FALSE)),0,VLOOKUP($B80,nov08,5,FALSE))</f>
        <v>0</v>
      </c>
      <c r="F80" s="4">
        <f>IF(ISNA(VLOOKUP($B80,dec08,5,FALSE)),0,VLOOKUP($B80,dec08,5,FALSE))</f>
        <v>0</v>
      </c>
      <c r="G80" s="4">
        <f>IF(ISNA(VLOOKUP($B80,jan09,5,FALSE)),0,VLOOKUP($B80,jan09,5,FALSE))</f>
        <v>16</v>
      </c>
      <c r="H80" s="4">
        <f>IF(ISNA(VLOOKUP($B80,feb09,5,FALSE)),0,VLOOKUP($B80,feb09,5,FALSE))</f>
        <v>0</v>
      </c>
      <c r="I80" s="4">
        <v>0</v>
      </c>
      <c r="J80" s="4">
        <v>0</v>
      </c>
      <c r="K80" s="4">
        <f>8-COUNTIF(C80:J80,"=0")</f>
        <v>1</v>
      </c>
      <c r="L80" s="6">
        <f>LARGE(C80:J80,1)+LARGE(C80:J80,2)+LARGE(C80:J80,3)+LARGE(C80:J80,4)</f>
        <v>16</v>
      </c>
    </row>
    <row r="81" spans="1:12" ht="14.25" customHeight="1">
      <c r="A81" s="7">
        <f t="shared" si="3"/>
        <v>74</v>
      </c>
      <c r="B81" s="3" t="s">
        <v>114</v>
      </c>
      <c r="C81" s="4">
        <f>IF(ISNA(VLOOKUP($B81,sep08,5,FALSE)),0,VLOOKUP($B81,sep08,5,FALSE))</f>
        <v>0</v>
      </c>
      <c r="D81" s="4">
        <f>IF(ISNA(VLOOKUP($B81,oct08,5,FALSE)),0,VLOOKUP($B81,oct08,5,FALSE))</f>
        <v>0</v>
      </c>
      <c r="E81" s="4">
        <f>IF(ISNA(VLOOKUP($B81,nov08,5,FALSE)),0,VLOOKUP($B81,nov08,5,FALSE))</f>
        <v>14</v>
      </c>
      <c r="F81" s="4">
        <f>IF(ISNA(VLOOKUP($B81,dec08,5,FALSE)),0,VLOOKUP($B81,dec08,5,FALSE))</f>
        <v>0</v>
      </c>
      <c r="G81" s="4">
        <f>IF(ISNA(VLOOKUP($B81,jan09,5,FALSE)),0,VLOOKUP($B81,jan09,5,FALSE))</f>
        <v>0</v>
      </c>
      <c r="H81" s="4">
        <f>IF(ISNA(VLOOKUP($B81,feb09,5,FALSE)),0,VLOOKUP($B81,feb09,5,FALSE))</f>
        <v>0</v>
      </c>
      <c r="I81" s="4">
        <v>0</v>
      </c>
      <c r="J81" s="4">
        <v>0</v>
      </c>
      <c r="K81" s="4">
        <f>8-COUNTIF(C81:J81,"=0")</f>
        <v>1</v>
      </c>
      <c r="L81" s="6">
        <f>LARGE(C81:J81,1)+LARGE(C81:J81,2)+LARGE(C81:J81,3)+LARGE(C81:J81,4)</f>
        <v>14</v>
      </c>
    </row>
    <row r="82" spans="1:12" ht="14.25" customHeight="1">
      <c r="A82" s="7">
        <f t="shared" si="3"/>
        <v>75</v>
      </c>
      <c r="B82" s="3" t="s">
        <v>191</v>
      </c>
      <c r="C82" s="4">
        <f>IF(ISNA(VLOOKUP($B82,sep08,5,FALSE)),0,VLOOKUP($B82,sep08,5,FALSE))</f>
        <v>0</v>
      </c>
      <c r="D82" s="4">
        <f>IF(ISNA(VLOOKUP($B82,oct08,5,FALSE)),0,VLOOKUP($B82,oct08,5,FALSE))</f>
        <v>0</v>
      </c>
      <c r="E82" s="4">
        <f>IF(ISNA(VLOOKUP($B82,nov08,5,FALSE)),0,VLOOKUP($B82,nov08,5,FALSE))</f>
        <v>0</v>
      </c>
      <c r="F82" s="4">
        <f>IF(ISNA(VLOOKUP($B82,dec08,5,FALSE)),0,VLOOKUP($B82,dec08,5,FALSE))</f>
        <v>0</v>
      </c>
      <c r="G82" s="4">
        <f>IF(ISNA(VLOOKUP($B82,jan09,5,FALSE)),0,VLOOKUP($B82,jan09,5,FALSE))</f>
        <v>0</v>
      </c>
      <c r="H82" s="4">
        <f>IF(ISNA(VLOOKUP($B82,feb09,5,FALSE)),0,VLOOKUP($B82,feb09,5,FALSE))</f>
        <v>14</v>
      </c>
      <c r="I82" s="4">
        <v>0</v>
      </c>
      <c r="J82" s="4">
        <v>0</v>
      </c>
      <c r="K82" s="4">
        <f>8-COUNTIF(C82:J82,"=0")</f>
        <v>1</v>
      </c>
      <c r="L82" s="6">
        <f>LARGE(C82:J82,1)+LARGE(C82:J82,2)+LARGE(C82:J82,3)+LARGE(C82:J82,4)</f>
        <v>14</v>
      </c>
    </row>
    <row r="83" spans="1:12" ht="14.25" customHeight="1">
      <c r="A83" s="7">
        <f t="shared" si="3"/>
        <v>76</v>
      </c>
      <c r="B83" s="3" t="s">
        <v>77</v>
      </c>
      <c r="C83" s="4">
        <f>IF(ISNA(VLOOKUP($B83,sep08,5,FALSE)),0,VLOOKUP($B83,sep08,5,FALSE))</f>
        <v>13</v>
      </c>
      <c r="D83" s="4">
        <f>IF(ISNA(VLOOKUP($B83,oct08,5,FALSE)),0,VLOOKUP($B83,oct08,5,FALSE))</f>
        <v>0</v>
      </c>
      <c r="E83" s="4">
        <f>IF(ISNA(VLOOKUP($B83,nov08,5,FALSE)),0,VLOOKUP($B83,nov08,5,FALSE))</f>
        <v>0</v>
      </c>
      <c r="F83" s="4">
        <f>IF(ISNA(VLOOKUP($B83,dec08,5,FALSE)),0,VLOOKUP($B83,dec08,5,FALSE))</f>
        <v>0</v>
      </c>
      <c r="G83" s="4">
        <f>IF(ISNA(VLOOKUP($B83,jan09,5,FALSE)),0,VLOOKUP($B83,jan09,5,FALSE))</f>
        <v>0</v>
      </c>
      <c r="H83" s="4">
        <f>IF(ISNA(VLOOKUP($B83,feb09,5,FALSE)),0,VLOOKUP($B83,feb09,5,FALSE))</f>
        <v>0</v>
      </c>
      <c r="I83" s="4">
        <v>0</v>
      </c>
      <c r="J83" s="4">
        <v>0</v>
      </c>
      <c r="K83" s="4">
        <f>8-COUNTIF(C83:J83,"=0")</f>
        <v>1</v>
      </c>
      <c r="L83" s="6">
        <f>LARGE(C83:J83,1)+LARGE(C83:J83,2)+LARGE(C83:J83,3)+LARGE(C83:J83,4)</f>
        <v>13</v>
      </c>
    </row>
    <row r="84" spans="1:12" ht="14.25" customHeight="1">
      <c r="A84" s="7">
        <f t="shared" si="3"/>
        <v>77</v>
      </c>
      <c r="B84" s="3" t="s">
        <v>132</v>
      </c>
      <c r="C84" s="4">
        <f>IF(ISNA(VLOOKUP($B84,sep08,5,FALSE)),0,VLOOKUP($B84,sep08,5,FALSE))</f>
        <v>0</v>
      </c>
      <c r="D84" s="4">
        <f>IF(ISNA(VLOOKUP($B84,oct08,5,FALSE)),0,VLOOKUP($B84,oct08,5,FALSE))</f>
        <v>0</v>
      </c>
      <c r="E84" s="4">
        <f>IF(ISNA(VLOOKUP($B84,nov08,5,FALSE)),0,VLOOKUP($B84,nov08,5,FALSE))</f>
        <v>0</v>
      </c>
      <c r="F84" s="4">
        <f>IF(ISNA(VLOOKUP($B84,dec08,5,FALSE)),0,VLOOKUP($B84,dec08,5,FALSE))</f>
        <v>13</v>
      </c>
      <c r="G84" s="4">
        <f>IF(ISNA(VLOOKUP($B84,jan09,5,FALSE)),0,VLOOKUP($B84,jan09,5,FALSE))</f>
        <v>0</v>
      </c>
      <c r="H84" s="4">
        <f>IF(ISNA(VLOOKUP($B84,feb09,5,FALSE)),0,VLOOKUP($B84,feb09,5,FALSE))</f>
        <v>0</v>
      </c>
      <c r="I84" s="4">
        <v>0</v>
      </c>
      <c r="J84" s="4">
        <v>0</v>
      </c>
      <c r="K84" s="4">
        <f>8-COUNTIF(C84:J84,"=0")</f>
        <v>1</v>
      </c>
      <c r="L84" s="6">
        <f>LARGE(C84:J84,1)+LARGE(C84:J84,2)+LARGE(C84:J84,3)+LARGE(C84:J84,4)</f>
        <v>13</v>
      </c>
    </row>
    <row r="85" spans="1:12" ht="14.25" customHeight="1">
      <c r="A85" s="7">
        <f t="shared" si="3"/>
        <v>78</v>
      </c>
      <c r="B85" s="3" t="s">
        <v>194</v>
      </c>
      <c r="C85" s="4">
        <f>IF(ISNA(VLOOKUP($B85,sep08,5,FALSE)),0,VLOOKUP($B85,sep08,5,FALSE))</f>
        <v>0</v>
      </c>
      <c r="D85" s="4">
        <f>IF(ISNA(VLOOKUP($B85,oct08,5,FALSE)),0,VLOOKUP($B85,oct08,5,FALSE))</f>
        <v>0</v>
      </c>
      <c r="E85" s="4">
        <f>IF(ISNA(VLOOKUP($B85,nov08,5,FALSE)),0,VLOOKUP($B85,nov08,5,FALSE))</f>
        <v>0</v>
      </c>
      <c r="F85" s="4">
        <f>IF(ISNA(VLOOKUP($B85,dec08,5,FALSE)),0,VLOOKUP($B85,dec08,5,FALSE))</f>
        <v>0</v>
      </c>
      <c r="G85" s="4">
        <f>IF(ISNA(VLOOKUP($B85,jan09,5,FALSE)),0,VLOOKUP($B85,jan09,5,FALSE))</f>
        <v>0</v>
      </c>
      <c r="H85" s="4">
        <f>IF(ISNA(VLOOKUP($B85,feb09,5,FALSE)),0,VLOOKUP($B85,feb09,5,FALSE))</f>
        <v>13</v>
      </c>
      <c r="I85" s="4">
        <v>0</v>
      </c>
      <c r="J85" s="4">
        <v>0</v>
      </c>
      <c r="K85" s="4">
        <f>8-COUNTIF(C85:J85,"=0")</f>
        <v>1</v>
      </c>
      <c r="L85" s="6">
        <f>LARGE(C85:J85,1)+LARGE(C85:J85,2)+LARGE(C85:J85,3)+LARGE(C85:J85,4)</f>
        <v>13</v>
      </c>
    </row>
    <row r="86" spans="1:12" ht="14.25" customHeight="1">
      <c r="A86" s="7">
        <f t="shared" si="3"/>
        <v>79</v>
      </c>
      <c r="B86" s="3" t="s">
        <v>115</v>
      </c>
      <c r="C86" s="4">
        <f>IF(ISNA(VLOOKUP($B86,sep08,5,FALSE)),0,VLOOKUP($B86,sep08,5,FALSE))</f>
        <v>0</v>
      </c>
      <c r="D86" s="4">
        <f>IF(ISNA(VLOOKUP($B86,oct08,5,FALSE)),0,VLOOKUP($B86,oct08,5,FALSE))</f>
        <v>0</v>
      </c>
      <c r="E86" s="4">
        <f>IF(ISNA(VLOOKUP($B86,nov08,5,FALSE)),0,VLOOKUP($B86,nov08,5,FALSE))</f>
        <v>12</v>
      </c>
      <c r="F86" s="4">
        <f>IF(ISNA(VLOOKUP($B86,dec08,5,FALSE)),0,VLOOKUP($B86,dec08,5,FALSE))</f>
        <v>0</v>
      </c>
      <c r="G86" s="4">
        <f>IF(ISNA(VLOOKUP($B86,jan09,5,FALSE)),0,VLOOKUP($B86,jan09,5,FALSE))</f>
        <v>0</v>
      </c>
      <c r="H86" s="4">
        <f>IF(ISNA(VLOOKUP($B86,feb09,5,FALSE)),0,VLOOKUP($B86,feb09,5,FALSE))</f>
        <v>0</v>
      </c>
      <c r="I86" s="4">
        <v>0</v>
      </c>
      <c r="J86" s="4">
        <v>0</v>
      </c>
      <c r="K86" s="4">
        <f>8-COUNTIF(C86:J86,"=0")</f>
        <v>1</v>
      </c>
      <c r="L86" s="6">
        <f>LARGE(C86:J86,1)+LARGE(C86:J86,2)+LARGE(C86:J86,3)+LARGE(C86:J86,4)</f>
        <v>12</v>
      </c>
    </row>
    <row r="87" spans="1:12" ht="14.25" customHeight="1">
      <c r="A87" s="7">
        <f t="shared" si="3"/>
        <v>80</v>
      </c>
      <c r="B87" s="3" t="s">
        <v>116</v>
      </c>
      <c r="C87" s="4">
        <f>IF(ISNA(VLOOKUP($B87,sep08,5,FALSE)),0,VLOOKUP($B87,sep08,5,FALSE))</f>
        <v>0</v>
      </c>
      <c r="D87" s="4">
        <f>IF(ISNA(VLOOKUP($B87,oct08,5,FALSE)),0,VLOOKUP($B87,oct08,5,FALSE))</f>
        <v>0</v>
      </c>
      <c r="E87" s="4">
        <f>IF(ISNA(VLOOKUP($B87,nov08,5,FALSE)),0,VLOOKUP($B87,nov08,5,FALSE))</f>
        <v>11</v>
      </c>
      <c r="F87" s="4">
        <f>IF(ISNA(VLOOKUP($B87,dec08,5,FALSE)),0,VLOOKUP($B87,dec08,5,FALSE))</f>
        <v>0</v>
      </c>
      <c r="G87" s="4">
        <f>IF(ISNA(VLOOKUP($B87,jan09,5,FALSE)),0,VLOOKUP($B87,jan09,5,FALSE))</f>
        <v>0</v>
      </c>
      <c r="H87" s="4">
        <f>IF(ISNA(VLOOKUP($B87,feb09,5,FALSE)),0,VLOOKUP($B87,feb09,5,FALSE))</f>
        <v>0</v>
      </c>
      <c r="I87" s="4">
        <v>0</v>
      </c>
      <c r="J87" s="4">
        <v>0</v>
      </c>
      <c r="K87" s="4">
        <f>8-COUNTIF(C87:J87,"=0")</f>
        <v>1</v>
      </c>
      <c r="L87" s="6">
        <f>LARGE(C87:J87,1)+LARGE(C87:J87,2)+LARGE(C87:J87,3)+LARGE(C87:J87,4)</f>
        <v>11</v>
      </c>
    </row>
    <row r="88" spans="1:12" ht="14.25" customHeight="1">
      <c r="A88" s="7">
        <f t="shared" si="3"/>
        <v>81</v>
      </c>
      <c r="B88" s="3" t="s">
        <v>157</v>
      </c>
      <c r="C88" s="4">
        <f>IF(ISNA(VLOOKUP($B88,sep08,5,FALSE)),0,VLOOKUP($B88,sep08,5,FALSE))</f>
        <v>0</v>
      </c>
      <c r="D88" s="4">
        <f>IF(ISNA(VLOOKUP($B88,oct08,5,FALSE)),0,VLOOKUP($B88,oct08,5,FALSE))</f>
        <v>0</v>
      </c>
      <c r="E88" s="4">
        <f>IF(ISNA(VLOOKUP($B88,nov08,5,FALSE)),0,VLOOKUP($B88,nov08,5,FALSE))</f>
        <v>0</v>
      </c>
      <c r="F88" s="4">
        <f>IF(ISNA(VLOOKUP($B88,dec08,5,FALSE)),0,VLOOKUP($B88,dec08,5,FALSE))</f>
        <v>0</v>
      </c>
      <c r="G88" s="4">
        <f>IF(ISNA(VLOOKUP($B88,jan09,5,FALSE)),0,VLOOKUP($B88,jan09,5,FALSE))</f>
        <v>11</v>
      </c>
      <c r="H88" s="4">
        <f>IF(ISNA(VLOOKUP($B88,feb09,5,FALSE)),0,VLOOKUP($B88,feb09,5,FALSE))</f>
        <v>0</v>
      </c>
      <c r="I88" s="4">
        <v>0</v>
      </c>
      <c r="J88" s="4">
        <v>0</v>
      </c>
      <c r="K88" s="4">
        <f>8-COUNTIF(C88:J88,"=0")</f>
        <v>1</v>
      </c>
      <c r="L88" s="6">
        <f>LARGE(C88:J88,1)+LARGE(C88:J88,2)+LARGE(C88:J88,3)+LARGE(C88:J88,4)</f>
        <v>11</v>
      </c>
    </row>
    <row r="89" spans="1:12" ht="14.25" customHeight="1">
      <c r="A89" s="7">
        <f t="shared" si="3"/>
        <v>82</v>
      </c>
      <c r="B89" s="3" t="s">
        <v>161</v>
      </c>
      <c r="C89" s="4">
        <f>IF(ISNA(VLOOKUP($B89,sep08,5,FALSE)),0,VLOOKUP($B89,sep08,5,FALSE))</f>
        <v>0</v>
      </c>
      <c r="D89" s="4">
        <f>IF(ISNA(VLOOKUP($B89,oct08,5,FALSE)),0,VLOOKUP($B89,oct08,5,FALSE))</f>
        <v>0</v>
      </c>
      <c r="E89" s="4">
        <f>IF(ISNA(VLOOKUP($B89,nov08,5,FALSE)),0,VLOOKUP($B89,nov08,5,FALSE))</f>
        <v>0</v>
      </c>
      <c r="F89" s="4">
        <f>IF(ISNA(VLOOKUP($B89,dec08,5,FALSE)),0,VLOOKUP($B89,dec08,5,FALSE))</f>
        <v>0</v>
      </c>
      <c r="G89" s="4">
        <f>IF(ISNA(VLOOKUP($B89,jan09,5,FALSE)),0,VLOOKUP($B89,jan09,5,FALSE))</f>
        <v>10</v>
      </c>
      <c r="H89" s="4">
        <f>IF(ISNA(VLOOKUP($B89,feb09,5,FALSE)),0,VLOOKUP($B89,feb09,5,FALSE))</f>
        <v>0</v>
      </c>
      <c r="I89" s="4">
        <v>0</v>
      </c>
      <c r="J89" s="4">
        <v>0</v>
      </c>
      <c r="K89" s="4">
        <f>8-COUNTIF(C89:J89,"=0")</f>
        <v>1</v>
      </c>
      <c r="L89" s="6">
        <f>LARGE(C89:J89,1)+LARGE(C89:J89,2)+LARGE(C89:J89,3)+LARGE(C89:J89,4)</f>
        <v>10</v>
      </c>
    </row>
    <row r="90" spans="1:12" ht="14.25" customHeight="1">
      <c r="A90" s="7">
        <f t="shared" si="3"/>
        <v>83</v>
      </c>
      <c r="B90" s="3" t="s">
        <v>99</v>
      </c>
      <c r="C90" s="4">
        <f>IF(ISNA(VLOOKUP($B90,sep08,5,FALSE)),0,VLOOKUP($B90,sep08,5,FALSE))</f>
        <v>0</v>
      </c>
      <c r="D90" s="4">
        <f>IF(ISNA(VLOOKUP($B90,oct08,5,FALSE)),0,VLOOKUP($B90,oct08,5,FALSE))</f>
        <v>10</v>
      </c>
      <c r="E90" s="4">
        <f>IF(ISNA(VLOOKUP($B90,nov08,5,FALSE)),0,VLOOKUP($B90,nov08,5,FALSE))</f>
        <v>0</v>
      </c>
      <c r="F90" s="4">
        <f>IF(ISNA(VLOOKUP($B90,dec08,5,FALSE)),0,VLOOKUP($B90,dec08,5,FALSE))</f>
        <v>0</v>
      </c>
      <c r="G90" s="4">
        <f>IF(ISNA(VLOOKUP($B90,jan09,5,FALSE)),0,VLOOKUP($B90,jan09,5,FALSE))</f>
        <v>0</v>
      </c>
      <c r="H90" s="4">
        <f>IF(ISNA(VLOOKUP($B90,feb09,5,FALSE)),0,VLOOKUP($B90,feb09,5,FALSE))</f>
        <v>0</v>
      </c>
      <c r="I90" s="4">
        <v>0</v>
      </c>
      <c r="J90" s="4">
        <v>0</v>
      </c>
      <c r="K90" s="4">
        <f>8-COUNTIF(C90:J90,"=0")</f>
        <v>1</v>
      </c>
      <c r="L90" s="6">
        <f>LARGE(C90:J90,1)+LARGE(C90:J90,2)+LARGE(C90:J90,3)+LARGE(C90:J90,4)</f>
        <v>10</v>
      </c>
    </row>
    <row r="91" spans="1:12" ht="14.25" customHeight="1">
      <c r="A91" s="7">
        <f t="shared" si="3"/>
        <v>84</v>
      </c>
      <c r="B91" s="3" t="s">
        <v>65</v>
      </c>
      <c r="C91" s="4">
        <f>IF(ISNA(VLOOKUP($B91,sep08,5,FALSE)),0,VLOOKUP($B91,sep08,5,FALSE))</f>
        <v>10</v>
      </c>
      <c r="D91" s="4">
        <f>IF(ISNA(VLOOKUP($B91,oct08,5,FALSE)),0,VLOOKUP($B91,oct08,5,FALSE))</f>
        <v>0</v>
      </c>
      <c r="E91" s="4">
        <f>IF(ISNA(VLOOKUP($B91,nov08,5,FALSE)),0,VLOOKUP($B91,nov08,5,FALSE))</f>
        <v>0</v>
      </c>
      <c r="F91" s="4">
        <f>IF(ISNA(VLOOKUP($B91,dec08,5,FALSE)),0,VLOOKUP($B91,dec08,5,FALSE))</f>
        <v>0</v>
      </c>
      <c r="G91" s="4">
        <f>IF(ISNA(VLOOKUP($B91,jan09,5,FALSE)),0,VLOOKUP($B91,jan09,5,FALSE))</f>
        <v>0</v>
      </c>
      <c r="H91" s="4">
        <f>IF(ISNA(VLOOKUP($B91,feb09,5,FALSE)),0,VLOOKUP($B91,feb09,5,FALSE))</f>
        <v>0</v>
      </c>
      <c r="I91" s="4">
        <v>0</v>
      </c>
      <c r="J91" s="4">
        <v>0</v>
      </c>
      <c r="K91" s="4">
        <f>8-COUNTIF(C91:J91,"=0")</f>
        <v>1</v>
      </c>
      <c r="L91" s="6">
        <f>LARGE(C91:J91,1)+LARGE(C91:J91,2)+LARGE(C91:J91,3)+LARGE(C91:J91,4)</f>
        <v>10</v>
      </c>
    </row>
    <row r="92" spans="1:12" ht="14.25" customHeight="1">
      <c r="A92" s="7">
        <f t="shared" si="3"/>
        <v>85</v>
      </c>
      <c r="B92" s="3" t="s">
        <v>117</v>
      </c>
      <c r="C92" s="4">
        <f>IF(ISNA(VLOOKUP($B92,sep08,5,FALSE)),0,VLOOKUP($B92,sep08,5,FALSE))</f>
        <v>0</v>
      </c>
      <c r="D92" s="4">
        <f>IF(ISNA(VLOOKUP($B92,oct08,5,FALSE)),0,VLOOKUP($B92,oct08,5,FALSE))</f>
        <v>0</v>
      </c>
      <c r="E92" s="4">
        <f>IF(ISNA(VLOOKUP($B92,nov08,5,FALSE)),0,VLOOKUP($B92,nov08,5,FALSE))</f>
        <v>10</v>
      </c>
      <c r="F92" s="4">
        <f>IF(ISNA(VLOOKUP($B92,dec08,5,FALSE)),0,VLOOKUP($B92,dec08,5,FALSE))</f>
        <v>0</v>
      </c>
      <c r="G92" s="4">
        <f>IF(ISNA(VLOOKUP($B92,jan09,5,FALSE)),0,VLOOKUP($B92,jan09,5,FALSE))</f>
        <v>0</v>
      </c>
      <c r="H92" s="4">
        <f>IF(ISNA(VLOOKUP($B92,feb09,5,FALSE)),0,VLOOKUP($B92,feb09,5,FALSE))</f>
        <v>0</v>
      </c>
      <c r="I92" s="4">
        <v>0</v>
      </c>
      <c r="J92" s="4">
        <v>0</v>
      </c>
      <c r="K92" s="4">
        <f>8-COUNTIF(C92:J92,"=0")</f>
        <v>1</v>
      </c>
      <c r="L92" s="6">
        <f>LARGE(C92:J92,1)+LARGE(C92:J92,2)+LARGE(C92:J92,3)+LARGE(C92:J92,4)</f>
        <v>10</v>
      </c>
    </row>
    <row r="93" spans="1:12" ht="14.25" customHeight="1">
      <c r="A93" s="7">
        <f t="shared" si="3"/>
        <v>86</v>
      </c>
      <c r="B93" s="3" t="s">
        <v>162</v>
      </c>
      <c r="C93" s="4">
        <f>IF(ISNA(VLOOKUP($B93,sep08,5,FALSE)),0,VLOOKUP($B93,sep08,5,FALSE))</f>
        <v>0</v>
      </c>
      <c r="D93" s="4">
        <f>IF(ISNA(VLOOKUP($B93,oct08,5,FALSE)),0,VLOOKUP($B93,oct08,5,FALSE))</f>
        <v>0</v>
      </c>
      <c r="E93" s="4">
        <f>IF(ISNA(VLOOKUP($B93,nov08,5,FALSE)),0,VLOOKUP($B93,nov08,5,FALSE))</f>
        <v>0</v>
      </c>
      <c r="F93" s="4">
        <f>IF(ISNA(VLOOKUP($B93,dec08,5,FALSE)),0,VLOOKUP($B93,dec08,5,FALSE))</f>
        <v>0</v>
      </c>
      <c r="G93" s="4">
        <f>IF(ISNA(VLOOKUP($B93,jan09,5,FALSE)),0,VLOOKUP($B93,jan09,5,FALSE))</f>
        <v>10</v>
      </c>
      <c r="H93" s="4">
        <f>IF(ISNA(VLOOKUP($B93,feb09,5,FALSE)),0,VLOOKUP($B93,feb09,5,FALSE))</f>
        <v>0</v>
      </c>
      <c r="I93" s="4">
        <v>0</v>
      </c>
      <c r="J93" s="4">
        <v>0</v>
      </c>
      <c r="K93" s="4">
        <f>8-COUNTIF(C93:J93,"=0")</f>
        <v>1</v>
      </c>
      <c r="L93" s="6">
        <f>LARGE(C93:J93,1)+LARGE(C93:J93,2)+LARGE(C93:J93,3)+LARGE(C93:J93,4)</f>
        <v>10</v>
      </c>
    </row>
    <row r="94" spans="1:12" ht="14.25" customHeight="1">
      <c r="A94" s="7">
        <f t="shared" si="3"/>
        <v>87</v>
      </c>
      <c r="B94" s="3" t="s">
        <v>102</v>
      </c>
      <c r="C94" s="4">
        <f>IF(ISNA(VLOOKUP($B94,sep08,5,FALSE)),0,VLOOKUP($B94,sep08,5,FALSE))</f>
        <v>0</v>
      </c>
      <c r="D94" s="4">
        <f>IF(ISNA(VLOOKUP($B94,oct08,5,FALSE)),0,VLOOKUP($B94,oct08,5,FALSE))</f>
        <v>9</v>
      </c>
      <c r="E94" s="4">
        <f>IF(ISNA(VLOOKUP($B94,nov08,5,FALSE)),0,VLOOKUP($B94,nov08,5,FALSE))</f>
        <v>0</v>
      </c>
      <c r="F94" s="4">
        <f>IF(ISNA(VLOOKUP($B94,dec08,5,FALSE)),0,VLOOKUP($B94,dec08,5,FALSE))</f>
        <v>0</v>
      </c>
      <c r="G94" s="4">
        <f>IF(ISNA(VLOOKUP($B94,jan09,5,FALSE)),0,VLOOKUP($B94,jan09,5,FALSE))</f>
        <v>0</v>
      </c>
      <c r="H94" s="4">
        <f>IF(ISNA(VLOOKUP($B94,feb09,5,FALSE)),0,VLOOKUP($B94,feb09,5,FALSE))</f>
        <v>0</v>
      </c>
      <c r="I94" s="4">
        <v>0</v>
      </c>
      <c r="J94" s="4">
        <v>0</v>
      </c>
      <c r="K94" s="4">
        <f>8-COUNTIF(C94:J94,"=0")</f>
        <v>1</v>
      </c>
      <c r="L94" s="6">
        <f>LARGE(C94:J94,1)+LARGE(C94:J94,2)+LARGE(C94:J94,3)+LARGE(C94:J94,4)</f>
        <v>9</v>
      </c>
    </row>
    <row r="95" spans="1:12" ht="14.25" customHeight="1">
      <c r="A95" s="7">
        <f t="shared" si="3"/>
        <v>88</v>
      </c>
      <c r="B95" s="3" t="s">
        <v>80</v>
      </c>
      <c r="C95" s="4">
        <f>IF(ISNA(VLOOKUP($B95,sep08,5,FALSE)),0,VLOOKUP($B95,sep08,5,FALSE))</f>
        <v>9</v>
      </c>
      <c r="D95" s="4">
        <f>IF(ISNA(VLOOKUP($B95,oct08,5,FALSE)),0,VLOOKUP($B95,oct08,5,FALSE))</f>
        <v>0</v>
      </c>
      <c r="E95" s="4">
        <f>IF(ISNA(VLOOKUP($B95,nov08,5,FALSE)),0,VLOOKUP($B95,nov08,5,FALSE))</f>
        <v>0</v>
      </c>
      <c r="F95" s="4">
        <f>IF(ISNA(VLOOKUP($B95,dec08,5,FALSE)),0,VLOOKUP($B95,dec08,5,FALSE))</f>
        <v>0</v>
      </c>
      <c r="G95" s="4">
        <f>IF(ISNA(VLOOKUP($B95,jan09,5,FALSE)),0,VLOOKUP($B95,jan09,5,FALSE))</f>
        <v>0</v>
      </c>
      <c r="H95" s="4">
        <f>IF(ISNA(VLOOKUP($B95,feb09,5,FALSE)),0,VLOOKUP($B95,feb09,5,FALSE))</f>
        <v>0</v>
      </c>
      <c r="I95" s="4">
        <v>0</v>
      </c>
      <c r="J95" s="4">
        <v>0</v>
      </c>
      <c r="K95" s="4">
        <f>8-COUNTIF(C95:J95,"=0")</f>
        <v>1</v>
      </c>
      <c r="L95" s="6">
        <f>LARGE(C95:J95,1)+LARGE(C95:J95,2)+LARGE(C95:J95,3)+LARGE(C95:J95,4)</f>
        <v>9</v>
      </c>
    </row>
    <row r="96" spans="1:12" ht="14.25" customHeight="1">
      <c r="A96" s="7">
        <f t="shared" si="3"/>
        <v>89</v>
      </c>
      <c r="B96" s="3" t="s">
        <v>51</v>
      </c>
      <c r="C96" s="4">
        <f>IF(ISNA(VLOOKUP($B96,sep08,5,FALSE)),0,VLOOKUP($B96,sep08,5,FALSE))</f>
        <v>0</v>
      </c>
      <c r="D96" s="4">
        <f>IF(ISNA(VLOOKUP($B96,oct08,5,FALSE)),0,VLOOKUP($B96,oct08,5,FALSE))</f>
        <v>8</v>
      </c>
      <c r="E96" s="4">
        <f>IF(ISNA(VLOOKUP($B96,nov08,5,FALSE)),0,VLOOKUP($B96,nov08,5,FALSE))</f>
        <v>0</v>
      </c>
      <c r="F96" s="4">
        <f>IF(ISNA(VLOOKUP($B96,dec08,5,FALSE)),0,VLOOKUP($B96,dec08,5,FALSE))</f>
        <v>0</v>
      </c>
      <c r="G96" s="4">
        <f>IF(ISNA(VLOOKUP($B96,jan09,5,FALSE)),0,VLOOKUP($B96,jan09,5,FALSE))</f>
        <v>0</v>
      </c>
      <c r="H96" s="4">
        <f>IF(ISNA(VLOOKUP($B96,feb09,5,FALSE)),0,VLOOKUP($B96,feb09,5,FALSE))</f>
        <v>0</v>
      </c>
      <c r="I96" s="4">
        <v>0</v>
      </c>
      <c r="J96" s="4">
        <v>0</v>
      </c>
      <c r="K96" s="4">
        <f>8-COUNTIF(C96:J96,"=0")</f>
        <v>1</v>
      </c>
      <c r="L96" s="6">
        <f>LARGE(C96:J96,1)+LARGE(C96:J96,2)+LARGE(C96:J96,3)+LARGE(C96:J96,4)</f>
        <v>8</v>
      </c>
    </row>
    <row r="97" spans="1:12" ht="14.25" customHeight="1">
      <c r="A97" s="7">
        <f t="shared" si="3"/>
        <v>90</v>
      </c>
      <c r="B97" s="3" t="s">
        <v>163</v>
      </c>
      <c r="C97" s="4">
        <f>IF(ISNA(VLOOKUP($B97,sep08,5,FALSE)),0,VLOOKUP($B97,sep08,5,FALSE))</f>
        <v>0</v>
      </c>
      <c r="D97" s="4">
        <f>IF(ISNA(VLOOKUP($B97,oct08,5,FALSE)),0,VLOOKUP($B97,oct08,5,FALSE))</f>
        <v>0</v>
      </c>
      <c r="E97" s="4">
        <f>IF(ISNA(VLOOKUP($B97,nov08,5,FALSE)),0,VLOOKUP($B97,nov08,5,FALSE))</f>
        <v>0</v>
      </c>
      <c r="F97" s="4">
        <f>IF(ISNA(VLOOKUP($B97,dec08,5,FALSE)),0,VLOOKUP($B97,dec08,5,FALSE))</f>
        <v>0</v>
      </c>
      <c r="G97" s="4">
        <f>IF(ISNA(VLOOKUP($B97,jan09,5,FALSE)),0,VLOOKUP($B97,jan09,5,FALSE))</f>
        <v>8</v>
      </c>
      <c r="H97" s="4">
        <f>IF(ISNA(VLOOKUP($B97,feb09,5,FALSE)),0,VLOOKUP($B97,feb09,5,FALSE))</f>
        <v>0</v>
      </c>
      <c r="I97" s="4">
        <v>0</v>
      </c>
      <c r="J97" s="4">
        <v>0</v>
      </c>
      <c r="K97" s="4">
        <f>8-COUNTIF(C97:J97,"=0")</f>
        <v>1</v>
      </c>
      <c r="L97" s="6">
        <f>LARGE(C97:J97,1)+LARGE(C97:J97,2)+LARGE(C97:J97,3)+LARGE(C97:J97,4)</f>
        <v>8</v>
      </c>
    </row>
    <row r="98" spans="1:12" ht="14.25" customHeight="1">
      <c r="A98" s="7">
        <f t="shared" si="3"/>
        <v>91</v>
      </c>
      <c r="B98" s="3" t="s">
        <v>171</v>
      </c>
      <c r="C98" s="4">
        <f>IF(ISNA(VLOOKUP($B98,sep08,5,FALSE)),0,VLOOKUP($B98,sep08,5,FALSE))</f>
        <v>0</v>
      </c>
      <c r="D98" s="4">
        <f>IF(ISNA(VLOOKUP($B98,oct08,5,FALSE)),0,VLOOKUP($B98,oct08,5,FALSE))</f>
        <v>0</v>
      </c>
      <c r="E98" s="4">
        <f>IF(ISNA(VLOOKUP($B98,nov08,5,FALSE)),0,VLOOKUP($B98,nov08,5,FALSE))</f>
        <v>0</v>
      </c>
      <c r="F98" s="4">
        <f>IF(ISNA(VLOOKUP($B98,dec08,5,FALSE)),0,VLOOKUP($B98,dec08,5,FALSE))</f>
        <v>0</v>
      </c>
      <c r="G98" s="4">
        <f>IF(ISNA(VLOOKUP($B98,jan09,5,FALSE)),0,VLOOKUP($B98,jan09,5,FALSE))</f>
        <v>7</v>
      </c>
      <c r="H98" s="4">
        <f>IF(ISNA(VLOOKUP($B98,feb09,5,FALSE)),0,VLOOKUP($B98,feb09,5,FALSE))</f>
        <v>0</v>
      </c>
      <c r="I98" s="4">
        <v>0</v>
      </c>
      <c r="J98" s="4">
        <v>0</v>
      </c>
      <c r="K98" s="4">
        <f>8-COUNTIF(C98:J98,"=0")</f>
        <v>1</v>
      </c>
      <c r="L98" s="6">
        <f>LARGE(C98:J98,1)+LARGE(C98:J98,2)+LARGE(C98:J98,3)+LARGE(C98:J98,4)</f>
        <v>7</v>
      </c>
    </row>
    <row r="99" spans="1:12" ht="14.25" customHeight="1">
      <c r="A99" s="7">
        <f t="shared" si="3"/>
        <v>92</v>
      </c>
      <c r="B99" s="3" t="s">
        <v>84</v>
      </c>
      <c r="C99" s="4">
        <f>IF(ISNA(VLOOKUP($B99,sep08,5,FALSE)),0,VLOOKUP($B99,sep08,5,FALSE))</f>
        <v>6</v>
      </c>
      <c r="D99" s="4">
        <f>IF(ISNA(VLOOKUP($B99,oct08,5,FALSE)),0,VLOOKUP($B99,oct08,5,FALSE))</f>
        <v>0</v>
      </c>
      <c r="E99" s="4">
        <f>IF(ISNA(VLOOKUP($B99,nov08,5,FALSE)),0,VLOOKUP($B99,nov08,5,FALSE))</f>
        <v>0</v>
      </c>
      <c r="F99" s="4">
        <f>IF(ISNA(VLOOKUP($B99,dec08,5,FALSE)),0,VLOOKUP($B99,dec08,5,FALSE))</f>
        <v>0</v>
      </c>
      <c r="G99" s="4">
        <f>IF(ISNA(VLOOKUP($B99,jan09,5,FALSE)),0,VLOOKUP($B99,jan09,5,FALSE))</f>
        <v>0</v>
      </c>
      <c r="H99" s="4">
        <f>IF(ISNA(VLOOKUP($B99,feb09,5,FALSE)),0,VLOOKUP($B99,feb09,5,FALSE))</f>
        <v>0</v>
      </c>
      <c r="I99" s="4">
        <v>0</v>
      </c>
      <c r="J99" s="4">
        <v>0</v>
      </c>
      <c r="K99" s="4">
        <f>8-COUNTIF(C99:J99,"=0")</f>
        <v>1</v>
      </c>
      <c r="L99" s="6">
        <f>LARGE(C99:J99,1)+LARGE(C99:J99,2)+LARGE(C99:J99,3)+LARGE(C99:J99,4)</f>
        <v>6</v>
      </c>
    </row>
    <row r="100" spans="1:12" ht="14.25" customHeight="1">
      <c r="A100" s="7">
        <f t="shared" si="3"/>
        <v>93</v>
      </c>
      <c r="B100" s="3" t="s">
        <v>174</v>
      </c>
      <c r="C100" s="4">
        <f>IF(ISNA(VLOOKUP($B100,sep08,5,FALSE)),0,VLOOKUP($B100,sep08,5,FALSE))</f>
        <v>0</v>
      </c>
      <c r="D100" s="4">
        <f>IF(ISNA(VLOOKUP($B100,oct08,5,FALSE)),0,VLOOKUP($B100,oct08,5,FALSE))</f>
        <v>0</v>
      </c>
      <c r="E100" s="4">
        <f>IF(ISNA(VLOOKUP($B100,nov08,5,FALSE)),0,VLOOKUP($B100,nov08,5,FALSE))</f>
        <v>0</v>
      </c>
      <c r="F100" s="4">
        <f>IF(ISNA(VLOOKUP($B100,dec08,5,FALSE)),0,VLOOKUP($B100,dec08,5,FALSE))</f>
        <v>0</v>
      </c>
      <c r="G100" s="4">
        <f>IF(ISNA(VLOOKUP($B100,jan09,5,FALSE)),0,VLOOKUP($B100,jan09,5,FALSE))</f>
        <v>5</v>
      </c>
      <c r="H100" s="4">
        <f>IF(ISNA(VLOOKUP($B100,feb09,5,FALSE)),0,VLOOKUP($B100,feb09,5,FALSE))</f>
        <v>0</v>
      </c>
      <c r="I100" s="4">
        <v>0</v>
      </c>
      <c r="J100" s="4">
        <v>0</v>
      </c>
      <c r="K100" s="4">
        <f>8-COUNTIF(C100:J100,"=0")</f>
        <v>1</v>
      </c>
      <c r="L100" s="6">
        <f>LARGE(C100:J100,1)+LARGE(C100:J100,2)+LARGE(C100:J100,3)+LARGE(C100:J100,4)</f>
        <v>5</v>
      </c>
    </row>
    <row r="101" spans="1:12" ht="14.25" customHeight="1">
      <c r="A101" s="7">
        <f t="shared" si="3"/>
        <v>94</v>
      </c>
      <c r="B101" s="3" t="s">
        <v>167</v>
      </c>
      <c r="C101" s="4">
        <f>IF(ISNA(VLOOKUP($B101,sep08,5,FALSE)),0,VLOOKUP($B101,sep08,5,FALSE))</f>
        <v>0</v>
      </c>
      <c r="D101" s="4">
        <f>IF(ISNA(VLOOKUP($B101,oct08,5,FALSE)),0,VLOOKUP($B101,oct08,5,FALSE))</f>
        <v>0</v>
      </c>
      <c r="E101" s="4">
        <f>IF(ISNA(VLOOKUP($B101,nov08,5,FALSE)),0,VLOOKUP($B101,nov08,5,FALSE))</f>
        <v>0</v>
      </c>
      <c r="F101" s="4">
        <f>IF(ISNA(VLOOKUP($B101,dec08,5,FALSE)),0,VLOOKUP($B101,dec08,5,FALSE))</f>
        <v>0</v>
      </c>
      <c r="G101" s="4">
        <f>IF(ISNA(VLOOKUP($B101,jan09,5,FALSE)),0,VLOOKUP($B101,jan09,5,FALSE))</f>
        <v>5</v>
      </c>
      <c r="H101" s="4">
        <f>IF(ISNA(VLOOKUP($B101,feb09,5,FALSE)),0,VLOOKUP($B101,feb09,5,FALSE))</f>
        <v>0</v>
      </c>
      <c r="I101" s="4">
        <v>0</v>
      </c>
      <c r="J101" s="4">
        <v>0</v>
      </c>
      <c r="K101" s="4">
        <f>8-COUNTIF(C101:J101,"=0")</f>
        <v>1</v>
      </c>
      <c r="L101" s="6">
        <f>LARGE(C101:J101,1)+LARGE(C101:J101,2)+LARGE(C101:J101,3)+LARGE(C101:J101,4)</f>
        <v>5</v>
      </c>
    </row>
    <row r="102" spans="1:12" ht="14.25" customHeight="1">
      <c r="A102" s="7">
        <f t="shared" si="3"/>
        <v>95</v>
      </c>
      <c r="B102" s="3" t="s">
        <v>172</v>
      </c>
      <c r="C102" s="4">
        <f>IF(ISNA(VLOOKUP($B102,sep08,5,FALSE)),0,VLOOKUP($B102,sep08,5,FALSE))</f>
        <v>0</v>
      </c>
      <c r="D102" s="4">
        <f>IF(ISNA(VLOOKUP($B102,oct08,5,FALSE)),0,VLOOKUP($B102,oct08,5,FALSE))</f>
        <v>0</v>
      </c>
      <c r="E102" s="4">
        <f>IF(ISNA(VLOOKUP($B102,nov08,5,FALSE)),0,VLOOKUP($B102,nov08,5,FALSE))</f>
        <v>0</v>
      </c>
      <c r="F102" s="4">
        <f>IF(ISNA(VLOOKUP($B102,dec08,5,FALSE)),0,VLOOKUP($B102,dec08,5,FALSE))</f>
        <v>0</v>
      </c>
      <c r="G102" s="4">
        <f>IF(ISNA(VLOOKUP($B102,jan09,5,FALSE)),0,VLOOKUP($B102,jan09,5,FALSE))</f>
        <v>3</v>
      </c>
      <c r="H102" s="4">
        <f>IF(ISNA(VLOOKUP($B102,feb09,5,FALSE)),0,VLOOKUP($B102,feb09,5,FALSE))</f>
        <v>0</v>
      </c>
      <c r="I102" s="4">
        <v>0</v>
      </c>
      <c r="J102" s="4">
        <v>0</v>
      </c>
      <c r="K102" s="4">
        <f>8-COUNTIF(C102:J102,"=0")</f>
        <v>1</v>
      </c>
      <c r="L102" s="6">
        <f>LARGE(C102:J102,1)+LARGE(C102:J102,2)+LARGE(C102:J102,3)+LARGE(C102:J102,4)</f>
        <v>3</v>
      </c>
    </row>
    <row r="103" spans="1:12" ht="14.25" customHeight="1">
      <c r="A103" s="7">
        <f t="shared" si="3"/>
        <v>96</v>
      </c>
      <c r="B103" s="3" t="s">
        <v>177</v>
      </c>
      <c r="C103" s="4">
        <f>IF(ISNA(VLOOKUP($B103,sep08,5,FALSE)),0,VLOOKUP($B103,sep08,5,FALSE))</f>
        <v>0</v>
      </c>
      <c r="D103" s="4">
        <f>IF(ISNA(VLOOKUP($B103,oct08,5,FALSE)),0,VLOOKUP($B103,oct08,5,FALSE))</f>
        <v>0</v>
      </c>
      <c r="E103" s="4">
        <f>IF(ISNA(VLOOKUP($B103,nov08,5,FALSE)),0,VLOOKUP($B103,nov08,5,FALSE))</f>
        <v>0</v>
      </c>
      <c r="F103" s="4">
        <f>IF(ISNA(VLOOKUP($B103,dec08,5,FALSE)),0,VLOOKUP($B103,dec08,5,FALSE))</f>
        <v>0</v>
      </c>
      <c r="G103" s="4">
        <f>IF(ISNA(VLOOKUP($B103,jan09,5,FALSE)),0,VLOOKUP($B103,jan09,5,FALSE))</f>
        <v>1</v>
      </c>
      <c r="H103" s="4">
        <f>IF(ISNA(VLOOKUP($B103,feb09,5,FALSE)),0,VLOOKUP($B103,feb09,5,FALSE))</f>
        <v>0</v>
      </c>
      <c r="I103" s="4">
        <v>0</v>
      </c>
      <c r="J103" s="4">
        <v>0</v>
      </c>
      <c r="K103" s="4">
        <f>8-COUNTIF(C103:J103,"=0")</f>
        <v>1</v>
      </c>
      <c r="L103" s="6">
        <f>LARGE(C103:J103,1)+LARGE(C103:J103,2)+LARGE(C103:J103,3)+LARGE(C103:J103,4)</f>
        <v>1</v>
      </c>
    </row>
    <row r="104" spans="1:11" ht="14.25" customHeight="1">
      <c r="A104" s="7"/>
      <c r="K104" s="4"/>
    </row>
  </sheetData>
  <conditionalFormatting sqref="C3:J3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zoomScale="75" zoomScaleNormal="75" workbookViewId="0" topLeftCell="A1">
      <selection activeCell="B13" sqref="B13"/>
    </sheetView>
  </sheetViews>
  <sheetFormatPr defaultColWidth="9.140625" defaultRowHeight="14.25" customHeight="1"/>
  <cols>
    <col min="1" max="1" width="8.57421875" style="4" bestFit="1" customWidth="1"/>
    <col min="2" max="2" width="27.28125" style="3" bestFit="1" customWidth="1"/>
    <col min="3" max="10" width="6.140625" style="4" customWidth="1"/>
    <col min="11" max="11" width="8.8515625" style="4" customWidth="1"/>
    <col min="12" max="12" width="9.00390625" style="6" customWidth="1"/>
    <col min="13" max="16384" width="9.140625" style="3" customWidth="1"/>
  </cols>
  <sheetData>
    <row r="1" spans="1:12" ht="14.25" customHeight="1">
      <c r="A1" s="4" t="s">
        <v>40</v>
      </c>
      <c r="B1" s="3" t="s">
        <v>39</v>
      </c>
      <c r="C1" s="4">
        <v>540</v>
      </c>
      <c r="D1" s="4">
        <v>710</v>
      </c>
      <c r="E1" s="4">
        <v>455</v>
      </c>
      <c r="F1" s="4">
        <v>494</v>
      </c>
      <c r="G1" s="4">
        <v>736</v>
      </c>
      <c r="H1" s="4">
        <v>407</v>
      </c>
      <c r="L1" s="4"/>
    </row>
    <row r="2" spans="2:12" ht="14.25" customHeight="1">
      <c r="B2" s="3" t="s">
        <v>38</v>
      </c>
      <c r="C2" s="4">
        <f>SUM(C8:C99)</f>
        <v>540</v>
      </c>
      <c r="D2" s="4">
        <f aca="true" t="shared" si="0" ref="D2:J2">SUM(D8:D99)</f>
        <v>710</v>
      </c>
      <c r="E2" s="4">
        <f t="shared" si="0"/>
        <v>455</v>
      </c>
      <c r="F2" s="4">
        <f t="shared" si="0"/>
        <v>494</v>
      </c>
      <c r="G2" s="4">
        <f t="shared" si="0"/>
        <v>736</v>
      </c>
      <c r="H2" s="4">
        <f t="shared" si="0"/>
        <v>457</v>
      </c>
      <c r="I2" s="4">
        <f t="shared" si="0"/>
        <v>0</v>
      </c>
      <c r="J2" s="4">
        <f t="shared" si="0"/>
        <v>0</v>
      </c>
      <c r="L2" s="4"/>
    </row>
    <row r="3" spans="1:12" s="1" customFormat="1" ht="14.25" customHeight="1">
      <c r="A3" s="2"/>
      <c r="B3" s="1" t="s">
        <v>48</v>
      </c>
      <c r="C3" s="4">
        <f aca="true" t="shared" si="1" ref="C3:J3">C1-C2</f>
        <v>0</v>
      </c>
      <c r="D3" s="4">
        <f t="shared" si="1"/>
        <v>0</v>
      </c>
      <c r="E3" s="4">
        <f t="shared" si="1"/>
        <v>0</v>
      </c>
      <c r="F3" s="4">
        <f t="shared" si="1"/>
        <v>0</v>
      </c>
      <c r="G3" s="4">
        <f t="shared" si="1"/>
        <v>0</v>
      </c>
      <c r="H3" s="4">
        <f t="shared" si="1"/>
        <v>-50</v>
      </c>
      <c r="I3" s="4">
        <f t="shared" si="1"/>
        <v>0</v>
      </c>
      <c r="J3" s="4">
        <f t="shared" si="1"/>
        <v>0</v>
      </c>
      <c r="K3" s="2"/>
      <c r="L3" s="2"/>
    </row>
    <row r="4" spans="1:12" s="1" customFormat="1" ht="14.25" customHeight="1">
      <c r="A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" customFormat="1" ht="14.25" customHeight="1">
      <c r="A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5" customFormat="1" ht="14.25" customHeight="1">
      <c r="A6" s="6" t="s">
        <v>9</v>
      </c>
      <c r="B6" s="5" t="s">
        <v>15</v>
      </c>
      <c r="C6" s="6" t="s">
        <v>20</v>
      </c>
      <c r="D6" s="6" t="s">
        <v>21</v>
      </c>
      <c r="E6" s="6" t="s">
        <v>22</v>
      </c>
      <c r="F6" s="6" t="s">
        <v>24</v>
      </c>
      <c r="G6" s="6" t="s">
        <v>25</v>
      </c>
      <c r="H6" s="6" t="s">
        <v>26</v>
      </c>
      <c r="I6" s="6" t="s">
        <v>27</v>
      </c>
      <c r="J6" s="6" t="s">
        <v>28</v>
      </c>
      <c r="K6" s="6" t="s">
        <v>50</v>
      </c>
      <c r="L6" s="6" t="s">
        <v>23</v>
      </c>
    </row>
    <row r="7" spans="1:12" s="5" customFormat="1" ht="14.25" customHeight="1">
      <c r="A7" s="4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3" ht="14.25" customHeight="1">
      <c r="A8" s="7">
        <v>1</v>
      </c>
      <c r="B8" s="3" t="s">
        <v>45</v>
      </c>
      <c r="C8" s="4">
        <f>IF(ISNA(VLOOKUP($B8,sep08,6,FALSE)),0,VLOOKUP($B8,sep08,6,FALSE))</f>
        <v>50</v>
      </c>
      <c r="D8" s="4">
        <f>IF(ISNA(VLOOKUP($B8,oct08,6,FALSE)),0,VLOOKUP($B8,oct08,6,FALSE))</f>
        <v>50</v>
      </c>
      <c r="E8" s="4">
        <f>IF(ISNA(VLOOKUP($B8,nov08,6,FALSE)),0,VLOOKUP($B8,nov08,6,FALSE))</f>
        <v>38</v>
      </c>
      <c r="F8" s="4">
        <f>IF(ISNA(VLOOKUP($B8,dec08,6,FALSE)),0,VLOOKUP($B8,dec08,6,FALSE))</f>
        <v>50</v>
      </c>
      <c r="G8" s="4">
        <f>IF(ISNA(VLOOKUP($B8,jan09,6,FALSE)),0,VLOOKUP($B8,jan09,6,FALSE))</f>
        <v>50</v>
      </c>
      <c r="H8" s="4">
        <f>IF(ISNA(VLOOKUP($B8,feb09,6,FALSE)),0,VLOOKUP($B8,feb09,6,FALSE))</f>
        <v>50</v>
      </c>
      <c r="I8" s="4">
        <v>0</v>
      </c>
      <c r="J8" s="4">
        <v>0</v>
      </c>
      <c r="K8" s="4">
        <f>8-COUNTIF(C8:J8,"=0")</f>
        <v>6</v>
      </c>
      <c r="L8" s="6">
        <f>LARGE(C8:J8,1)+LARGE(C8:J8,2)+LARGE(C8:J8,3)+LARGE(C8:J8,4)</f>
        <v>200</v>
      </c>
      <c r="M8"/>
    </row>
    <row r="9" spans="1:13" ht="14.25" customHeight="1">
      <c r="A9" s="7">
        <f>A8+1</f>
        <v>2</v>
      </c>
      <c r="B9" s="3" t="s">
        <v>36</v>
      </c>
      <c r="C9" s="4">
        <f>IF(ISNA(VLOOKUP($B9,sep08,6,FALSE)),0,VLOOKUP($B9,sep08,6,FALSE))</f>
        <v>0</v>
      </c>
      <c r="D9" s="4">
        <f>IF(ISNA(VLOOKUP($B9,oct08,6,FALSE)),0,VLOOKUP($B9,oct08,6,FALSE))</f>
        <v>41</v>
      </c>
      <c r="E9" s="4">
        <f>IF(ISNA(VLOOKUP($B9,nov08,6,FALSE)),0,VLOOKUP($B9,nov08,6,FALSE))</f>
        <v>50</v>
      </c>
      <c r="F9" s="4">
        <f>IF(ISNA(VLOOKUP($B9,dec08,6,FALSE)),0,VLOOKUP($B9,dec08,6,FALSE))</f>
        <v>41</v>
      </c>
      <c r="G9" s="4">
        <f>IF(ISNA(VLOOKUP($B9,jan09,6,FALSE)),0,VLOOKUP($B9,jan09,6,FALSE))</f>
        <v>41</v>
      </c>
      <c r="H9" s="4">
        <f>IF(ISNA(VLOOKUP($B9,feb09,6,FALSE)),0,VLOOKUP($B9,feb09,6,FALSE))</f>
        <v>0</v>
      </c>
      <c r="I9" s="4">
        <v>0</v>
      </c>
      <c r="J9" s="4">
        <v>0</v>
      </c>
      <c r="K9" s="4">
        <f>8-COUNTIF(C9:J9,"=0")</f>
        <v>4</v>
      </c>
      <c r="L9" s="6">
        <f>LARGE(C9:J9,1)+LARGE(C9:J9,2)+LARGE(C9:J9,3)+LARGE(C9:J9,4)</f>
        <v>173</v>
      </c>
      <c r="M9"/>
    </row>
    <row r="10" spans="1:13" ht="14.25" customHeight="1">
      <c r="A10" s="7">
        <f aca="true" t="shared" si="2" ref="A10:A61">A9+1</f>
        <v>3</v>
      </c>
      <c r="B10" s="3" t="s">
        <v>33</v>
      </c>
      <c r="C10" s="4">
        <f>IF(ISNA(VLOOKUP($B10,sep08,6,FALSE)),0,VLOOKUP($B10,sep08,6,FALSE))</f>
        <v>38</v>
      </c>
      <c r="D10" s="4">
        <f>IF(ISNA(VLOOKUP($B10,oct08,6,FALSE)),0,VLOOKUP($B10,oct08,6,FALSE))</f>
        <v>45</v>
      </c>
      <c r="E10" s="4">
        <f>IF(ISNA(VLOOKUP($B10,nov08,6,FALSE)),0,VLOOKUP($B10,nov08,6,FALSE))</f>
        <v>41</v>
      </c>
      <c r="F10" s="4">
        <f>IF(ISNA(VLOOKUP($B10,dec08,6,FALSE)),0,VLOOKUP($B10,dec08,6,FALSE))</f>
        <v>45</v>
      </c>
      <c r="G10" s="4">
        <f>IF(ISNA(VLOOKUP($B10,jan09,6,FALSE)),0,VLOOKUP($B10,jan09,6,FALSE))</f>
        <v>0</v>
      </c>
      <c r="H10" s="4">
        <f>IF(ISNA(VLOOKUP($B10,feb09,6,FALSE)),0,VLOOKUP($B10,feb09,6,FALSE))</f>
        <v>0</v>
      </c>
      <c r="I10" s="4">
        <v>0</v>
      </c>
      <c r="J10" s="4">
        <v>0</v>
      </c>
      <c r="K10" s="4">
        <f>8-COUNTIF(C10:J10,"=0")</f>
        <v>4</v>
      </c>
      <c r="L10" s="6">
        <f>LARGE(C10:J10,1)+LARGE(C10:J10,2)+LARGE(C10:J10,3)+LARGE(C10:J10,4)</f>
        <v>169</v>
      </c>
      <c r="M10"/>
    </row>
    <row r="11" spans="1:13" ht="14.25" customHeight="1">
      <c r="A11" s="7">
        <f t="shared" si="2"/>
        <v>4</v>
      </c>
      <c r="B11" s="3" t="s">
        <v>47</v>
      </c>
      <c r="C11" s="4">
        <f>IF(ISNA(VLOOKUP($B11,sep08,6,FALSE)),0,VLOOKUP($B11,sep08,6,FALSE))</f>
        <v>0</v>
      </c>
      <c r="D11" s="4">
        <f>IF(ISNA(VLOOKUP($B11,oct08,6,FALSE)),0,VLOOKUP($B11,oct08,6,FALSE))</f>
        <v>31</v>
      </c>
      <c r="E11" s="4">
        <f>IF(ISNA(VLOOKUP($B11,nov08,6,FALSE)),0,VLOOKUP($B11,nov08,6,FALSE))</f>
        <v>0</v>
      </c>
      <c r="F11" s="4">
        <f>IF(ISNA(VLOOKUP($B11,dec08,6,FALSE)),0,VLOOKUP($B11,dec08,6,FALSE))</f>
        <v>35</v>
      </c>
      <c r="G11" s="4">
        <f>IF(ISNA(VLOOKUP($B11,jan09,6,FALSE)),0,VLOOKUP($B11,jan09,6,FALSE))</f>
        <v>33</v>
      </c>
      <c r="H11" s="4">
        <f>IF(ISNA(VLOOKUP($B11,feb09,6,FALSE)),0,VLOOKUP($B11,feb09,6,FALSE))</f>
        <v>50</v>
      </c>
      <c r="I11" s="4">
        <v>0</v>
      </c>
      <c r="J11" s="4">
        <v>0</v>
      </c>
      <c r="K11" s="4">
        <f>8-COUNTIF(C11:J11,"=0")</f>
        <v>4</v>
      </c>
      <c r="L11" s="6">
        <f>LARGE(C11:J11,1)+LARGE(C11:J11,2)+LARGE(C11:J11,3)+LARGE(C11:J11,4)</f>
        <v>149</v>
      </c>
      <c r="M11"/>
    </row>
    <row r="12" spans="1:13" ht="14.25" customHeight="1">
      <c r="A12" s="7">
        <f t="shared" si="2"/>
        <v>5</v>
      </c>
      <c r="B12" s="3" t="s">
        <v>78</v>
      </c>
      <c r="C12" s="4">
        <f>IF(ISNA(VLOOKUP($B12,sep08,6,FALSE)),0,VLOOKUP($B12,sep08,6,FALSE))</f>
        <v>31</v>
      </c>
      <c r="D12" s="4">
        <f>IF(ISNA(VLOOKUP($B12,oct08,6,FALSE)),0,VLOOKUP($B12,oct08,6,FALSE))</f>
        <v>0</v>
      </c>
      <c r="E12" s="4">
        <f>IF(ISNA(VLOOKUP($B12,nov08,6,FALSE)),0,VLOOKUP($B12,nov08,6,FALSE))</f>
        <v>32</v>
      </c>
      <c r="F12" s="4">
        <f>IF(ISNA(VLOOKUP($B12,dec08,6,FALSE)),0,VLOOKUP($B12,dec08,6,FALSE))</f>
        <v>50</v>
      </c>
      <c r="G12" s="4">
        <f>IF(ISNA(VLOOKUP($B12,jan09,6,FALSE)),0,VLOOKUP($B12,jan09,6,FALSE))</f>
        <v>36</v>
      </c>
      <c r="H12" s="4">
        <f>IF(ISNA(VLOOKUP($B12,feb09,6,FALSE)),0,VLOOKUP($B12,feb09,6,FALSE))</f>
        <v>0</v>
      </c>
      <c r="I12" s="4">
        <v>0</v>
      </c>
      <c r="J12" s="4">
        <v>0</v>
      </c>
      <c r="K12" s="4">
        <f>8-COUNTIF(C12:J12,"=0")</f>
        <v>4</v>
      </c>
      <c r="L12" s="6">
        <f>LARGE(C12:J12,1)+LARGE(C12:J12,2)+LARGE(C12:J12,3)+LARGE(C12:J12,4)</f>
        <v>149</v>
      </c>
      <c r="M12"/>
    </row>
    <row r="13" spans="1:13" ht="14.25" customHeight="1">
      <c r="A13" s="7">
        <f t="shared" si="2"/>
        <v>6</v>
      </c>
      <c r="B13" s="3" t="s">
        <v>159</v>
      </c>
      <c r="C13" s="4">
        <f>IF(ISNA(VLOOKUP($B13,sep08,6,FALSE)),0,VLOOKUP($B13,sep08,6,FALSE))</f>
        <v>0</v>
      </c>
      <c r="D13" s="4">
        <f>IF(ISNA(VLOOKUP($B13,oct08,6,FALSE)),0,VLOOKUP($B13,oct08,6,FALSE))</f>
        <v>29</v>
      </c>
      <c r="E13" s="4">
        <f>IF(ISNA(VLOOKUP($B13,nov08,6,FALSE)),0,VLOOKUP($B13,nov08,6,FALSE))</f>
        <v>0</v>
      </c>
      <c r="F13" s="4">
        <f>IF(ISNA(VLOOKUP($B13,dec08,6,FALSE)),0,VLOOKUP($B13,dec08,6,FALSE))</f>
        <v>38</v>
      </c>
      <c r="G13" s="4">
        <f>IF(ISNA(VLOOKUP($B13,jan09,6,FALSE)),0,VLOOKUP($B13,jan09,6,FALSE))</f>
        <v>32</v>
      </c>
      <c r="H13" s="4">
        <f>IF(ISNA(VLOOKUP($B13,feb09,6,FALSE)),0,VLOOKUP($B13,feb09,6,FALSE))</f>
        <v>45</v>
      </c>
      <c r="I13" s="4">
        <v>0</v>
      </c>
      <c r="J13" s="4">
        <v>0</v>
      </c>
      <c r="K13" s="4">
        <f>8-COUNTIF(C13:J13,"=0")</f>
        <v>4</v>
      </c>
      <c r="L13" s="6">
        <f>LARGE(C13:J13,1)+LARGE(C13:J13,2)+LARGE(C13:J13,3)+LARGE(C13:J13,4)</f>
        <v>144</v>
      </c>
      <c r="M13"/>
    </row>
    <row r="14" spans="1:13" ht="14.25" customHeight="1">
      <c r="A14" s="7">
        <f t="shared" si="2"/>
        <v>7</v>
      </c>
      <c r="B14" s="3" t="s">
        <v>63</v>
      </c>
      <c r="C14" s="4">
        <f>IF(ISNA(VLOOKUP($B14,sep08,6,FALSE)),0,VLOOKUP($B14,sep08,6,FALSE))</f>
        <v>34</v>
      </c>
      <c r="D14" s="4">
        <f>IF(ISNA(VLOOKUP($B14,oct08,6,FALSE)),0,VLOOKUP($B14,oct08,6,FALSE))</f>
        <v>35</v>
      </c>
      <c r="E14" s="4">
        <f>IF(ISNA(VLOOKUP($B14,nov08,6,FALSE)),0,VLOOKUP($B14,nov08,6,FALSE))</f>
        <v>0</v>
      </c>
      <c r="F14" s="4">
        <f>IF(ISNA(VLOOKUP($B14,dec08,6,FALSE)),0,VLOOKUP($B14,dec08,6,FALSE))</f>
        <v>0</v>
      </c>
      <c r="G14" s="4">
        <f>IF(ISNA(VLOOKUP($B14,jan09,6,FALSE)),0,VLOOKUP($B14,jan09,6,FALSE))</f>
        <v>45</v>
      </c>
      <c r="H14" s="4">
        <f>IF(ISNA(VLOOKUP($B14,feb09,6,FALSE)),0,VLOOKUP($B14,feb09,6,FALSE))</f>
        <v>0</v>
      </c>
      <c r="I14" s="4">
        <v>0</v>
      </c>
      <c r="J14" s="4">
        <v>0</v>
      </c>
      <c r="K14" s="4">
        <f>8-COUNTIF(C14:J14,"=0")</f>
        <v>3</v>
      </c>
      <c r="L14" s="6">
        <f>LARGE(C14:J14,1)+LARGE(C14:J14,2)+LARGE(C14:J14,3)+LARGE(C14:J14,4)</f>
        <v>114</v>
      </c>
      <c r="M14"/>
    </row>
    <row r="15" spans="1:13" ht="14.25" customHeight="1">
      <c r="A15" s="7">
        <f t="shared" si="2"/>
        <v>8</v>
      </c>
      <c r="B15" s="3" t="s">
        <v>62</v>
      </c>
      <c r="C15" s="4">
        <f>IF(ISNA(VLOOKUP($B15,sep08,6,FALSE)),0,VLOOKUP($B15,sep08,6,FALSE))</f>
        <v>32</v>
      </c>
      <c r="D15" s="4">
        <f>IF(ISNA(VLOOKUP($B15,oct08,6,FALSE)),0,VLOOKUP($B15,oct08,6,FALSE))</f>
        <v>35</v>
      </c>
      <c r="E15" s="4">
        <f>IF(ISNA(VLOOKUP($B15,nov08,6,FALSE)),0,VLOOKUP($B15,nov08,6,FALSE))</f>
        <v>0</v>
      </c>
      <c r="F15" s="4">
        <f>IF(ISNA(VLOOKUP($B15,dec08,6,FALSE)),0,VLOOKUP($B15,dec08,6,FALSE))</f>
        <v>0</v>
      </c>
      <c r="G15" s="4">
        <f>IF(ISNA(VLOOKUP($B15,jan09,6,FALSE)),0,VLOOKUP($B15,jan09,6,FALSE))</f>
        <v>45</v>
      </c>
      <c r="H15" s="4">
        <f>IF(ISNA(VLOOKUP($B15,feb09,6,FALSE)),0,VLOOKUP($B15,feb09,6,FALSE))</f>
        <v>0</v>
      </c>
      <c r="I15" s="4">
        <v>0</v>
      </c>
      <c r="J15" s="4">
        <v>0</v>
      </c>
      <c r="K15" s="4">
        <f>8-COUNTIF(C15:J15,"=0")</f>
        <v>3</v>
      </c>
      <c r="L15" s="6">
        <f>LARGE(C15:J15,1)+LARGE(C15:J15,2)+LARGE(C15:J15,3)+LARGE(C15:J15,4)</f>
        <v>112</v>
      </c>
      <c r="M15"/>
    </row>
    <row r="16" spans="1:13" ht="14.25" customHeight="1">
      <c r="A16" s="7">
        <f t="shared" si="2"/>
        <v>9</v>
      </c>
      <c r="B16" s="3" t="s">
        <v>178</v>
      </c>
      <c r="C16" s="4">
        <f>IF(ISNA(VLOOKUP($B16,sep08,6,FALSE)),0,VLOOKUP($B16,sep08,6,FALSE))</f>
        <v>0</v>
      </c>
      <c r="D16" s="4">
        <f>IF(ISNA(VLOOKUP($B16,oct08,6,FALSE)),0,VLOOKUP($B16,oct08,6,FALSE))</f>
        <v>29</v>
      </c>
      <c r="E16" s="4">
        <f>IF(ISNA(VLOOKUP($B16,nov08,6,FALSE)),0,VLOOKUP($B16,nov08,6,FALSE))</f>
        <v>0</v>
      </c>
      <c r="F16" s="4">
        <f>IF(ISNA(VLOOKUP($B16,dec08,6,FALSE)),0,VLOOKUP($B16,dec08,6,FALSE))</f>
        <v>38</v>
      </c>
      <c r="G16" s="4">
        <f>IF(ISNA(VLOOKUP($B16,jan09,6,FALSE)),0,VLOOKUP($B16,jan09,6,FALSE))</f>
        <v>34</v>
      </c>
      <c r="H16" s="4">
        <f>IF(ISNA(VLOOKUP($B16,feb09,6,FALSE)),0,VLOOKUP($B16,feb09,6,FALSE))</f>
        <v>0</v>
      </c>
      <c r="I16" s="4">
        <v>0</v>
      </c>
      <c r="J16" s="4">
        <v>0</v>
      </c>
      <c r="K16" s="4">
        <f>8-COUNTIF(C16:J16,"=0")</f>
        <v>3</v>
      </c>
      <c r="L16" s="6">
        <f>LARGE(C16:J16,1)+LARGE(C16:J16,2)+LARGE(C16:J16,3)+LARGE(C16:J16,4)</f>
        <v>101</v>
      </c>
      <c r="M16"/>
    </row>
    <row r="17" spans="1:13" ht="14.25" customHeight="1">
      <c r="A17" s="7">
        <f t="shared" si="2"/>
        <v>10</v>
      </c>
      <c r="B17" s="3" t="s">
        <v>29</v>
      </c>
      <c r="C17" s="4">
        <f>IF(ISNA(VLOOKUP($B17,sep08,6,FALSE)),0,VLOOKUP($B17,sep08,6,FALSE))</f>
        <v>45</v>
      </c>
      <c r="D17" s="4">
        <f>IF(ISNA(VLOOKUP($B17,oct08,6,FALSE)),0,VLOOKUP($B17,oct08,6,FALSE))</f>
        <v>30</v>
      </c>
      <c r="E17" s="4">
        <f>IF(ISNA(VLOOKUP($B17,nov08,6,FALSE)),0,VLOOKUP($B17,nov08,6,FALSE))</f>
        <v>0</v>
      </c>
      <c r="F17" s="4">
        <f>IF(ISNA(VLOOKUP($B17,dec08,6,FALSE)),0,VLOOKUP($B17,dec08,6,FALSE))</f>
        <v>0</v>
      </c>
      <c r="G17" s="4">
        <f>IF(ISNA(VLOOKUP($B17,jan09,6,FALSE)),0,VLOOKUP($B17,jan09,6,FALSE))</f>
        <v>25</v>
      </c>
      <c r="H17" s="4">
        <f>IF(ISNA(VLOOKUP($B17,feb09,6,FALSE)),0,VLOOKUP($B17,feb09,6,FALSE))</f>
        <v>0</v>
      </c>
      <c r="I17" s="4">
        <v>0</v>
      </c>
      <c r="J17" s="4">
        <v>0</v>
      </c>
      <c r="K17" s="4">
        <f>8-COUNTIF(C17:J17,"=0")</f>
        <v>3</v>
      </c>
      <c r="L17" s="6">
        <f>LARGE(C17:J17,1)+LARGE(C17:J17,2)+LARGE(C17:J17,3)+LARGE(C17:J17,4)</f>
        <v>100</v>
      </c>
      <c r="M17"/>
    </row>
    <row r="18" spans="1:13" ht="14.25" customHeight="1">
      <c r="A18" s="7">
        <f t="shared" si="2"/>
        <v>11</v>
      </c>
      <c r="B18" s="3" t="s">
        <v>4</v>
      </c>
      <c r="C18" s="4">
        <f>IF(ISNA(VLOOKUP($B18,sep08,6,FALSE)),0,VLOOKUP($B18,sep08,6,FALSE))</f>
        <v>30</v>
      </c>
      <c r="D18" s="4">
        <f>IF(ISNA(VLOOKUP($B18,oct08,6,FALSE)),0,VLOOKUP($B18,oct08,6,FALSE))</f>
        <v>33</v>
      </c>
      <c r="E18" s="4">
        <f>IF(ISNA(VLOOKUP($B18,nov08,6,FALSE)),0,VLOOKUP($B18,nov08,6,FALSE))</f>
        <v>35</v>
      </c>
      <c r="F18" s="4">
        <f>IF(ISNA(VLOOKUP($B18,dec08,6,FALSE)),0,VLOOKUP($B18,dec08,6,FALSE))</f>
        <v>0</v>
      </c>
      <c r="G18" s="4">
        <f>IF(ISNA(VLOOKUP($B18,jan09,6,FALSE)),0,VLOOKUP($B18,jan09,6,FALSE))</f>
        <v>0</v>
      </c>
      <c r="H18" s="4">
        <f>IF(ISNA(VLOOKUP($B18,feb09,6,FALSE)),0,VLOOKUP($B18,feb09,6,FALSE))</f>
        <v>0</v>
      </c>
      <c r="I18" s="4">
        <v>0</v>
      </c>
      <c r="J18" s="4">
        <v>0</v>
      </c>
      <c r="K18" s="4">
        <f>8-COUNTIF(C18:J18,"=0")</f>
        <v>3</v>
      </c>
      <c r="L18" s="6">
        <f>LARGE(C18:J18,1)+LARGE(C18:J18,2)+LARGE(C18:J18,3)+LARGE(C18:J18,4)</f>
        <v>98</v>
      </c>
      <c r="M18"/>
    </row>
    <row r="19" spans="1:13" ht="14.25" customHeight="1">
      <c r="A19" s="7">
        <f t="shared" si="2"/>
        <v>12</v>
      </c>
      <c r="B19" s="3" t="s">
        <v>123</v>
      </c>
      <c r="C19" s="4">
        <f>IF(ISNA(VLOOKUP($B19,sep08,6,FALSE)),0,VLOOKUP($B19,sep08,6,FALSE))</f>
        <v>0</v>
      </c>
      <c r="D19" s="4">
        <f>IF(ISNA(VLOOKUP($B19,oct08,6,FALSE)),0,VLOOKUP($B19,oct08,6,FALSE))</f>
        <v>27</v>
      </c>
      <c r="E19" s="4">
        <f>IF(ISNA(VLOOKUP($B19,nov08,6,FALSE)),0,VLOOKUP($B19,nov08,6,FALSE))</f>
        <v>0</v>
      </c>
      <c r="F19" s="4">
        <f>IF(ISNA(VLOOKUP($B19,dec08,6,FALSE)),0,VLOOKUP($B19,dec08,6,FALSE))</f>
        <v>33</v>
      </c>
      <c r="G19" s="4">
        <f>IF(ISNA(VLOOKUP($B19,jan09,6,FALSE)),0,VLOOKUP($B19,jan09,6,FALSE))</f>
        <v>35</v>
      </c>
      <c r="H19" s="4">
        <f>IF(ISNA(VLOOKUP($B19,feb09,6,FALSE)),0,VLOOKUP($B19,feb09,6,FALSE))</f>
        <v>0</v>
      </c>
      <c r="I19" s="4">
        <v>0</v>
      </c>
      <c r="J19" s="4">
        <v>0</v>
      </c>
      <c r="K19" s="4">
        <f>8-COUNTIF(C19:J19,"=0")</f>
        <v>3</v>
      </c>
      <c r="L19" s="6">
        <f>LARGE(C19:J19,1)+LARGE(C19:J19,2)+LARGE(C19:J19,3)+LARGE(C19:J19,4)</f>
        <v>95</v>
      </c>
      <c r="M19"/>
    </row>
    <row r="20" spans="1:13" ht="14.25" customHeight="1">
      <c r="A20" s="7">
        <f t="shared" si="2"/>
        <v>13</v>
      </c>
      <c r="B20" s="3" t="s">
        <v>119</v>
      </c>
      <c r="C20" s="4">
        <f>IF(ISNA(VLOOKUP($B20,sep08,6,FALSE)),0,VLOOKUP($B20,sep08,6,FALSE))</f>
        <v>0</v>
      </c>
      <c r="D20" s="4">
        <f>IF(ISNA(VLOOKUP($B20,oct08,6,FALSE)),0,VLOOKUP($B20,oct08,6,FALSE))</f>
        <v>0</v>
      </c>
      <c r="E20" s="4">
        <f>IF(ISNA(VLOOKUP($B20,nov08,6,FALSE)),0,VLOOKUP($B20,nov08,6,FALSE))</f>
        <v>30</v>
      </c>
      <c r="F20" s="4">
        <f>IF(ISNA(VLOOKUP($B20,dec08,6,FALSE)),0,VLOOKUP($B20,dec08,6,FALSE))</f>
        <v>0</v>
      </c>
      <c r="G20" s="4">
        <f>IF(ISNA(VLOOKUP($B20,jan09,6,FALSE)),0,VLOOKUP($B20,jan09,6,FALSE))</f>
        <v>30</v>
      </c>
      <c r="H20" s="4">
        <f>IF(ISNA(VLOOKUP($B20,feb09,6,FALSE)),0,VLOOKUP($B20,feb09,6,FALSE))</f>
        <v>32</v>
      </c>
      <c r="I20" s="4">
        <v>0</v>
      </c>
      <c r="J20" s="4">
        <v>0</v>
      </c>
      <c r="K20" s="4">
        <f>8-COUNTIF(C20:J20,"=0")</f>
        <v>3</v>
      </c>
      <c r="L20" s="6">
        <f>LARGE(C20:J20,1)+LARGE(C20:J20,2)+LARGE(C20:J20,3)+LARGE(C20:J20,4)</f>
        <v>92</v>
      </c>
      <c r="M20"/>
    </row>
    <row r="21" spans="1:13" ht="14.25" customHeight="1">
      <c r="A21" s="7">
        <f t="shared" si="2"/>
        <v>14</v>
      </c>
      <c r="B21" s="3" t="s">
        <v>14</v>
      </c>
      <c r="C21" s="4">
        <f>IF(ISNA(VLOOKUP($B21,sep08,6,FALSE)),0,VLOOKUP($B21,sep08,6,FALSE))</f>
        <v>0</v>
      </c>
      <c r="D21" s="4">
        <f>IF(ISNA(VLOOKUP($B21,oct08,6,FALSE)),0,VLOOKUP($B21,oct08,6,FALSE))</f>
        <v>36</v>
      </c>
      <c r="E21" s="4">
        <f>IF(ISNA(VLOOKUP($B21,nov08,6,FALSE)),0,VLOOKUP($B21,nov08,6,FALSE))</f>
        <v>50</v>
      </c>
      <c r="F21" s="4">
        <f>IF(ISNA(VLOOKUP($B21,dec08,6,FALSE)),0,VLOOKUP($B21,dec08,6,FALSE))</f>
        <v>0</v>
      </c>
      <c r="G21" s="4">
        <f>IF(ISNA(VLOOKUP($B21,jan09,6,FALSE)),0,VLOOKUP($B21,jan09,6,FALSE))</f>
        <v>0</v>
      </c>
      <c r="H21" s="4">
        <f>IF(ISNA(VLOOKUP($B21,feb09,6,FALSE)),0,VLOOKUP($B21,feb09,6,FALSE))</f>
        <v>0</v>
      </c>
      <c r="I21" s="4">
        <v>0</v>
      </c>
      <c r="J21" s="4">
        <v>0</v>
      </c>
      <c r="K21" s="4">
        <f>8-COUNTIF(C21:J21,"=0")</f>
        <v>2</v>
      </c>
      <c r="L21" s="6">
        <f>LARGE(C21:J21,1)+LARGE(C21:J21,2)+LARGE(C21:J21,3)+LARGE(C21:J21,4)</f>
        <v>86</v>
      </c>
      <c r="M21"/>
    </row>
    <row r="22" spans="1:13" ht="14.25" customHeight="1">
      <c r="A22" s="7">
        <f t="shared" si="2"/>
        <v>15</v>
      </c>
      <c r="B22" s="3" t="s">
        <v>83</v>
      </c>
      <c r="C22" s="4">
        <f>IF(ISNA(VLOOKUP($B22,sep08,6,FALSE)),0,VLOOKUP($B22,sep08,6,FALSE))</f>
        <v>26</v>
      </c>
      <c r="D22" s="4">
        <f>IF(ISNA(VLOOKUP($B22,oct08,6,FALSE)),0,VLOOKUP($B22,oct08,6,FALSE))</f>
        <v>21</v>
      </c>
      <c r="E22" s="4">
        <f>IF(ISNA(VLOOKUP($B22,nov08,6,FALSE)),0,VLOOKUP($B22,nov08,6,FALSE))</f>
        <v>0</v>
      </c>
      <c r="F22" s="4">
        <f>IF(ISNA(VLOOKUP($B22,dec08,6,FALSE)),0,VLOOKUP($B22,dec08,6,FALSE))</f>
        <v>30</v>
      </c>
      <c r="G22" s="4">
        <f>IF(ISNA(VLOOKUP($B22,jan09,6,FALSE)),0,VLOOKUP($B22,jan09,6,FALSE))</f>
        <v>0</v>
      </c>
      <c r="H22" s="4">
        <f>IF(ISNA(VLOOKUP($B22,feb09,6,FALSE)),0,VLOOKUP($B22,feb09,6,FALSE))</f>
        <v>0</v>
      </c>
      <c r="I22" s="4">
        <v>0</v>
      </c>
      <c r="J22" s="4">
        <v>0</v>
      </c>
      <c r="K22" s="4">
        <f>8-COUNTIF(C22:J22,"=0")</f>
        <v>3</v>
      </c>
      <c r="L22" s="6">
        <f>LARGE(C22:J22,1)+LARGE(C22:J22,2)+LARGE(C22:J22,3)+LARGE(C22:J22,4)</f>
        <v>77</v>
      </c>
      <c r="M22"/>
    </row>
    <row r="23" spans="1:13" ht="14.25" customHeight="1">
      <c r="A23" s="7">
        <f t="shared" si="2"/>
        <v>16</v>
      </c>
      <c r="B23" s="3" t="s">
        <v>97</v>
      </c>
      <c r="C23" s="4">
        <f>IF(ISNA(VLOOKUP($B23,sep08,6,FALSE)),0,VLOOKUP($B23,sep08,6,FALSE))</f>
        <v>35</v>
      </c>
      <c r="D23" s="4">
        <f>IF(ISNA(VLOOKUP($B23,oct08,6,FALSE)),0,VLOOKUP($B23,oct08,6,FALSE))</f>
        <v>38</v>
      </c>
      <c r="E23" s="4">
        <f>IF(ISNA(VLOOKUP($B23,nov08,6,FALSE)),0,VLOOKUP($B23,nov08,6,FALSE))</f>
        <v>0</v>
      </c>
      <c r="F23" s="4">
        <f>IF(ISNA(VLOOKUP($B23,dec08,6,FALSE)),0,VLOOKUP($B23,dec08,6,FALSE))</f>
        <v>0</v>
      </c>
      <c r="G23" s="4">
        <f>IF(ISNA(VLOOKUP($B23,jan09,6,FALSE)),0,VLOOKUP($B23,jan09,6,FALSE))</f>
        <v>0</v>
      </c>
      <c r="H23" s="4">
        <f>IF(ISNA(VLOOKUP($B23,feb09,6,FALSE)),0,VLOOKUP($B23,feb09,6,FALSE))</f>
        <v>0</v>
      </c>
      <c r="I23" s="4">
        <v>0</v>
      </c>
      <c r="J23" s="4">
        <v>0</v>
      </c>
      <c r="K23" s="4">
        <f>8-COUNTIF(C23:J23,"=0")</f>
        <v>2</v>
      </c>
      <c r="L23" s="6">
        <f>LARGE(C23:J23,1)+LARGE(C23:J23,2)+LARGE(C23:J23,3)+LARGE(C23:J23,4)</f>
        <v>73</v>
      </c>
      <c r="M23"/>
    </row>
    <row r="24" spans="1:13" ht="14.25" customHeight="1">
      <c r="A24" s="7">
        <f t="shared" si="2"/>
        <v>17</v>
      </c>
      <c r="B24" s="3" t="s">
        <v>37</v>
      </c>
      <c r="C24" s="4">
        <f>IF(ISNA(VLOOKUP($B24,sep08,6,FALSE)),0,VLOOKUP($B24,sep08,6,FALSE))</f>
        <v>0</v>
      </c>
      <c r="D24" s="4">
        <f>IF(ISNA(VLOOKUP($B24,oct08,6,FALSE)),0,VLOOKUP($B24,oct08,6,FALSE))</f>
        <v>25</v>
      </c>
      <c r="E24" s="4">
        <f>IF(ISNA(VLOOKUP($B24,nov08,6,FALSE)),0,VLOOKUP($B24,nov08,6,FALSE))</f>
        <v>0</v>
      </c>
      <c r="F24" s="4">
        <f>IF(ISNA(VLOOKUP($B24,dec08,6,FALSE)),0,VLOOKUP($B24,dec08,6,FALSE))</f>
        <v>0</v>
      </c>
      <c r="G24" s="4">
        <f>IF(ISNA(VLOOKUP($B24,jan09,6,FALSE)),0,VLOOKUP($B24,jan09,6,FALSE))</f>
        <v>41</v>
      </c>
      <c r="H24" s="4">
        <f>IF(ISNA(VLOOKUP($B24,feb09,6,FALSE)),0,VLOOKUP($B24,feb09,6,FALSE))</f>
        <v>0</v>
      </c>
      <c r="I24" s="4">
        <v>0</v>
      </c>
      <c r="J24" s="4">
        <v>0</v>
      </c>
      <c r="K24" s="4">
        <f>8-COUNTIF(C24:J24,"=0")</f>
        <v>2</v>
      </c>
      <c r="L24" s="6">
        <f>LARGE(C24:J24,1)+LARGE(C24:J24,2)+LARGE(C24:J24,3)+LARGE(C24:J24,4)</f>
        <v>66</v>
      </c>
      <c r="M24"/>
    </row>
    <row r="25" spans="1:13" ht="14.25" customHeight="1">
      <c r="A25" s="7">
        <f t="shared" si="2"/>
        <v>18</v>
      </c>
      <c r="B25" s="3" t="s">
        <v>122</v>
      </c>
      <c r="C25" s="4">
        <f>IF(ISNA(VLOOKUP($B25,sep08,6,FALSE)),0,VLOOKUP($B25,sep08,6,FALSE))</f>
        <v>0</v>
      </c>
      <c r="D25" s="4">
        <f>IF(ISNA(VLOOKUP($B25,oct08,6,FALSE)),0,VLOOKUP($B25,oct08,6,FALSE))</f>
        <v>0</v>
      </c>
      <c r="E25" s="4">
        <f>IF(ISNA(VLOOKUP($B25,nov08,6,FALSE)),0,VLOOKUP($B25,nov08,6,FALSE))</f>
        <v>34</v>
      </c>
      <c r="F25" s="4">
        <f>IF(ISNA(VLOOKUP($B25,dec08,6,FALSE)),0,VLOOKUP($B25,dec08,6,FALSE))</f>
        <v>31</v>
      </c>
      <c r="G25" s="4">
        <f>IF(ISNA(VLOOKUP($B25,jan09,6,FALSE)),0,VLOOKUP($B25,jan09,6,FALSE))</f>
        <v>0</v>
      </c>
      <c r="H25" s="4">
        <f>IF(ISNA(VLOOKUP($B25,feb09,6,FALSE)),0,VLOOKUP($B25,feb09,6,FALSE))</f>
        <v>0</v>
      </c>
      <c r="I25" s="4">
        <v>0</v>
      </c>
      <c r="J25" s="4">
        <v>0</v>
      </c>
      <c r="K25" s="4">
        <f>8-COUNTIF(C25:J25,"=0")</f>
        <v>2</v>
      </c>
      <c r="L25" s="6">
        <f>LARGE(C25:J25,1)+LARGE(C25:J25,2)+LARGE(C25:J25,3)+LARGE(C25:J25,4)</f>
        <v>65</v>
      </c>
      <c r="M25"/>
    </row>
    <row r="26" spans="1:13" ht="14.25" customHeight="1">
      <c r="A26" s="7">
        <f t="shared" si="2"/>
        <v>19</v>
      </c>
      <c r="B26" s="3" t="s">
        <v>98</v>
      </c>
      <c r="C26" s="4">
        <f>IF(ISNA(VLOOKUP($B26,sep08,6,FALSE)),0,VLOOKUP($B26,sep08,6,FALSE))</f>
        <v>0</v>
      </c>
      <c r="D26" s="4">
        <f>IF(ISNA(VLOOKUP($B26,oct08,6,FALSE)),0,VLOOKUP($B26,oct08,6,FALSE))</f>
        <v>23</v>
      </c>
      <c r="E26" s="4">
        <f>IF(ISNA(VLOOKUP($B26,nov08,6,FALSE)),0,VLOOKUP($B26,nov08,6,FALSE))</f>
        <v>0</v>
      </c>
      <c r="F26" s="4">
        <f>IF(ISNA(VLOOKUP($B26,dec08,6,FALSE)),0,VLOOKUP($B26,dec08,6,FALSE))</f>
        <v>0</v>
      </c>
      <c r="G26" s="4">
        <f>IF(ISNA(VLOOKUP($B26,jan09,6,FALSE)),0,VLOOKUP($B26,jan09,6,FALSE))</f>
        <v>0</v>
      </c>
      <c r="H26" s="4">
        <f>IF(ISNA(VLOOKUP($B26,feb09,6,FALSE)),0,VLOOKUP($B26,feb09,6,FALSE))</f>
        <v>41</v>
      </c>
      <c r="I26" s="4">
        <v>0</v>
      </c>
      <c r="J26" s="4">
        <v>0</v>
      </c>
      <c r="K26" s="4">
        <f>8-COUNTIF(C26:J26,"=0")</f>
        <v>2</v>
      </c>
      <c r="L26" s="6">
        <f>LARGE(C26:J26,1)+LARGE(C26:J26,2)+LARGE(C26:J26,3)+LARGE(C26:J26,4)</f>
        <v>64</v>
      </c>
      <c r="M26"/>
    </row>
    <row r="27" spans="1:13" ht="14.25" customHeight="1">
      <c r="A27" s="7">
        <f t="shared" si="2"/>
        <v>20</v>
      </c>
      <c r="B27" s="3" t="s">
        <v>200</v>
      </c>
      <c r="C27" s="4">
        <f>IF(ISNA(VLOOKUP($B27,sep08,6,FALSE)),0,VLOOKUP($B27,sep08,6,FALSE))</f>
        <v>0</v>
      </c>
      <c r="D27" s="4">
        <f>IF(ISNA(VLOOKUP($B27,oct08,6,FALSE)),0,VLOOKUP($B27,oct08,6,FALSE))</f>
        <v>0</v>
      </c>
      <c r="E27" s="4">
        <f>IF(ISNA(VLOOKUP($B27,nov08,6,FALSE)),0,VLOOKUP($B27,nov08,6,FALSE))</f>
        <v>0</v>
      </c>
      <c r="F27" s="4">
        <f>IF(ISNA(VLOOKUP($B27,dec08,6,FALSE)),0,VLOOKUP($B27,dec08,6,FALSE))</f>
        <v>0</v>
      </c>
      <c r="G27" s="4">
        <f>IF(ISNA(VLOOKUP($B27,jan09,6,FALSE)),0,VLOOKUP($B27,jan09,6,FALSE))</f>
        <v>32</v>
      </c>
      <c r="H27" s="4">
        <f>IF(ISNA(VLOOKUP($B27,feb09,6,FALSE)),0,VLOOKUP($B27,feb09,6,FALSE))</f>
        <v>31</v>
      </c>
      <c r="I27" s="4">
        <v>0</v>
      </c>
      <c r="J27" s="4">
        <v>0</v>
      </c>
      <c r="K27" s="4">
        <f>8-COUNTIF(C27:J27,"=0")</f>
        <v>2</v>
      </c>
      <c r="L27" s="6">
        <f>LARGE(C27:J27,1)+LARGE(C27:J27,2)+LARGE(C27:J27,3)+LARGE(C27:J27,4)</f>
        <v>63</v>
      </c>
      <c r="M27"/>
    </row>
    <row r="28" spans="1:13" ht="14.25" customHeight="1">
      <c r="A28" s="7">
        <f t="shared" si="2"/>
        <v>21</v>
      </c>
      <c r="B28" s="3" t="s">
        <v>95</v>
      </c>
      <c r="C28" s="4">
        <f>IF(ISNA(VLOOKUP($B28,sep08,6,FALSE)),0,VLOOKUP($B28,sep08,6,FALSE))</f>
        <v>0</v>
      </c>
      <c r="D28" s="4">
        <f>IF(ISNA(VLOOKUP($B28,oct08,6,FALSE)),0,VLOOKUP($B28,oct08,6,FALSE))</f>
        <v>22</v>
      </c>
      <c r="E28" s="4">
        <f>IF(ISNA(VLOOKUP($B28,nov08,6,FALSE)),0,VLOOKUP($B28,nov08,6,FALSE))</f>
        <v>33</v>
      </c>
      <c r="F28" s="4">
        <f>IF(ISNA(VLOOKUP($B28,dec08,6,FALSE)),0,VLOOKUP($B28,dec08,6,FALSE))</f>
        <v>0</v>
      </c>
      <c r="G28" s="4">
        <f>IF(ISNA(VLOOKUP($B28,jan09,6,FALSE)),0,VLOOKUP($B28,jan09,6,FALSE))</f>
        <v>0</v>
      </c>
      <c r="H28" s="4">
        <f>IF(ISNA(VLOOKUP($B28,feb09,6,FALSE)),0,VLOOKUP($B28,feb09,6,FALSE))</f>
        <v>0</v>
      </c>
      <c r="I28" s="4">
        <v>0</v>
      </c>
      <c r="J28" s="4">
        <v>0</v>
      </c>
      <c r="K28" s="4">
        <f>8-COUNTIF(C28:J28,"=0")</f>
        <v>2</v>
      </c>
      <c r="L28" s="6">
        <f>LARGE(C28:J28,1)+LARGE(C28:J28,2)+LARGE(C28:J28,3)+LARGE(C28:J28,4)</f>
        <v>55</v>
      </c>
      <c r="M28"/>
    </row>
    <row r="29" spans="1:13" ht="14.25" customHeight="1">
      <c r="A29" s="7">
        <f t="shared" si="2"/>
        <v>22</v>
      </c>
      <c r="B29" s="3" t="s">
        <v>143</v>
      </c>
      <c r="C29" s="4">
        <f>IF(ISNA(VLOOKUP($B29,sep08,6,FALSE)),0,VLOOKUP($B29,sep08,6,FALSE))</f>
        <v>0</v>
      </c>
      <c r="D29" s="4">
        <f>IF(ISNA(VLOOKUP($B29,oct08,6,FALSE)),0,VLOOKUP($B29,oct08,6,FALSE))</f>
        <v>50</v>
      </c>
      <c r="E29" s="4">
        <f>IF(ISNA(VLOOKUP($B29,nov08,6,FALSE)),0,VLOOKUP($B29,nov08,6,FALSE))</f>
        <v>0</v>
      </c>
      <c r="F29" s="4">
        <f>IF(ISNA(VLOOKUP($B29,dec08,6,FALSE)),0,VLOOKUP($B29,dec08,6,FALSE))</f>
        <v>0</v>
      </c>
      <c r="G29" s="4">
        <f>IF(ISNA(VLOOKUP($B29,jan09,6,FALSE)),0,VLOOKUP($B29,jan09,6,FALSE))</f>
        <v>0</v>
      </c>
      <c r="H29" s="4">
        <f>IF(ISNA(VLOOKUP($B29,feb09,6,FALSE)),0,VLOOKUP($B29,feb09,6,FALSE))</f>
        <v>0</v>
      </c>
      <c r="I29" s="4">
        <v>0</v>
      </c>
      <c r="J29" s="4">
        <v>0</v>
      </c>
      <c r="K29" s="4">
        <f>8-COUNTIF(C29:J29,"=0")</f>
        <v>1</v>
      </c>
      <c r="L29" s="6">
        <f>LARGE(C29:J29,1)+LARGE(C29:J29,2)+LARGE(C29:J29,3)+LARGE(C29:J29,4)</f>
        <v>50</v>
      </c>
      <c r="M29"/>
    </row>
    <row r="30" spans="1:13" ht="14.25" customHeight="1">
      <c r="A30" s="7">
        <f t="shared" si="2"/>
        <v>23</v>
      </c>
      <c r="B30" s="3" t="s">
        <v>109</v>
      </c>
      <c r="C30" s="4">
        <f>IF(ISNA(VLOOKUP($B30,sep08,6,FALSE)),0,VLOOKUP($B30,sep08,6,FALSE))</f>
        <v>0</v>
      </c>
      <c r="D30" s="4">
        <f>IF(ISNA(VLOOKUP($B30,oct08,6,FALSE)),0,VLOOKUP($B30,oct08,6,FALSE))</f>
        <v>0</v>
      </c>
      <c r="E30" s="4">
        <f>IF(ISNA(VLOOKUP($B30,nov08,6,FALSE)),0,VLOOKUP($B30,nov08,6,FALSE))</f>
        <v>45</v>
      </c>
      <c r="F30" s="4">
        <f>IF(ISNA(VLOOKUP($B30,dec08,6,FALSE)),0,VLOOKUP($B30,dec08,6,FALSE))</f>
        <v>0</v>
      </c>
      <c r="G30" s="4">
        <f>IF(ISNA(VLOOKUP($B30,jan09,6,FALSE)),0,VLOOKUP($B30,jan09,6,FALSE))</f>
        <v>0</v>
      </c>
      <c r="H30" s="4">
        <f>IF(ISNA(VLOOKUP($B30,feb09,6,FALSE)),0,VLOOKUP($B30,feb09,6,FALSE))</f>
        <v>0</v>
      </c>
      <c r="I30" s="4">
        <v>0</v>
      </c>
      <c r="J30" s="4">
        <v>0</v>
      </c>
      <c r="K30" s="4">
        <f>8-COUNTIF(C30:J30,"=0")</f>
        <v>1</v>
      </c>
      <c r="L30" s="6">
        <f>LARGE(C30:J30,1)+LARGE(C30:J30,2)+LARGE(C30:J30,3)+LARGE(C30:J30,4)</f>
        <v>45</v>
      </c>
      <c r="M30"/>
    </row>
    <row r="31" spans="1:13" ht="14.25" customHeight="1">
      <c r="A31" s="7">
        <f t="shared" si="2"/>
        <v>24</v>
      </c>
      <c r="B31" s="3" t="s">
        <v>105</v>
      </c>
      <c r="C31" s="4">
        <f>IF(ISNA(VLOOKUP($B31,sep08,6,FALSE)),0,VLOOKUP($B31,sep08,6,FALSE))</f>
        <v>41</v>
      </c>
      <c r="D31" s="4">
        <f>IF(ISNA(VLOOKUP($B31,oct08,6,FALSE)),0,VLOOKUP($B31,oct08,6,FALSE))</f>
        <v>0</v>
      </c>
      <c r="E31" s="4">
        <f>IF(ISNA(VLOOKUP($B31,nov08,6,FALSE)),0,VLOOKUP($B31,nov08,6,FALSE))</f>
        <v>0</v>
      </c>
      <c r="F31" s="4">
        <f>IF(ISNA(VLOOKUP($B31,dec08,6,FALSE)),0,VLOOKUP($B31,dec08,6,FALSE))</f>
        <v>0</v>
      </c>
      <c r="G31" s="4">
        <f>IF(ISNA(VLOOKUP($B31,jan09,6,FALSE)),0,VLOOKUP($B31,jan09,6,FALSE))</f>
        <v>0</v>
      </c>
      <c r="H31" s="4">
        <f>IF(ISNA(VLOOKUP($B31,feb09,6,FALSE)),0,VLOOKUP($B31,feb09,6,FALSE))</f>
        <v>0</v>
      </c>
      <c r="I31" s="4">
        <v>0</v>
      </c>
      <c r="J31" s="4">
        <v>0</v>
      </c>
      <c r="K31" s="4">
        <f>8-COUNTIF(C31:J31,"=0")</f>
        <v>1</v>
      </c>
      <c r="L31" s="6">
        <f>LARGE(C31:J31,1)+LARGE(C31:J31,2)+LARGE(C31:J31,3)+LARGE(C31:J31,4)</f>
        <v>41</v>
      </c>
      <c r="M31"/>
    </row>
    <row r="32" spans="1:13" ht="14.25" customHeight="1">
      <c r="A32" s="7">
        <f t="shared" si="2"/>
        <v>25</v>
      </c>
      <c r="B32" s="3" t="s">
        <v>198</v>
      </c>
      <c r="C32" s="4">
        <f>IF(ISNA(VLOOKUP($B32,sep08,6,FALSE)),0,VLOOKUP($B32,sep08,6,FALSE))</f>
        <v>0</v>
      </c>
      <c r="D32" s="4">
        <f>IF(ISNA(VLOOKUP($B32,oct08,6,FALSE)),0,VLOOKUP($B32,oct08,6,FALSE))</f>
        <v>0</v>
      </c>
      <c r="E32" s="4">
        <f>IF(ISNA(VLOOKUP($B32,nov08,6,FALSE)),0,VLOOKUP($B32,nov08,6,FALSE))</f>
        <v>0</v>
      </c>
      <c r="F32" s="4">
        <f>IF(ISNA(VLOOKUP($B32,dec08,6,FALSE)),0,VLOOKUP($B32,dec08,6,FALSE))</f>
        <v>0</v>
      </c>
      <c r="G32" s="4">
        <f>IF(ISNA(VLOOKUP($B32,jan09,6,FALSE)),0,VLOOKUP($B32,jan09,6,FALSE))</f>
        <v>0</v>
      </c>
      <c r="H32" s="4">
        <f>IF(ISNA(VLOOKUP($B32,feb09,6,FALSE)),0,VLOOKUP($B32,feb09,6,FALSE))</f>
        <v>38</v>
      </c>
      <c r="I32" s="4">
        <v>0</v>
      </c>
      <c r="J32" s="4">
        <v>0</v>
      </c>
      <c r="K32" s="4">
        <f>8-COUNTIF(C32:J32,"=0")</f>
        <v>1</v>
      </c>
      <c r="L32" s="6">
        <f>LARGE(C32:J32,1)+LARGE(C32:J32,2)+LARGE(C32:J32,3)+LARGE(C32:J32,4)</f>
        <v>38</v>
      </c>
      <c r="M32"/>
    </row>
    <row r="33" spans="1:13" ht="14.25" customHeight="1">
      <c r="A33" s="7">
        <f t="shared" si="2"/>
        <v>26</v>
      </c>
      <c r="B33" s="3" t="s">
        <v>74</v>
      </c>
      <c r="C33" s="4">
        <f>IF(ISNA(VLOOKUP($B33,sep08,6,FALSE)),0,VLOOKUP($B33,sep08,6,FALSE))</f>
        <v>36</v>
      </c>
      <c r="D33" s="4">
        <f>IF(ISNA(VLOOKUP($B33,oct08,6,FALSE)),0,VLOOKUP($B33,oct08,6,FALSE))</f>
        <v>0</v>
      </c>
      <c r="E33" s="4">
        <f>IF(ISNA(VLOOKUP($B33,nov08,6,FALSE)),0,VLOOKUP($B33,nov08,6,FALSE))</f>
        <v>0</v>
      </c>
      <c r="F33" s="4">
        <f>IF(ISNA(VLOOKUP($B33,dec08,6,FALSE)),0,VLOOKUP($B33,dec08,6,FALSE))</f>
        <v>0</v>
      </c>
      <c r="G33" s="4">
        <f>IF(ISNA(VLOOKUP($B33,jan09,6,FALSE)),0,VLOOKUP($B33,jan09,6,FALSE))</f>
        <v>0</v>
      </c>
      <c r="H33" s="4">
        <f>IF(ISNA(VLOOKUP($B33,feb09,6,FALSE)),0,VLOOKUP($B33,feb09,6,FALSE))</f>
        <v>0</v>
      </c>
      <c r="I33" s="4">
        <v>0</v>
      </c>
      <c r="J33" s="4">
        <v>0</v>
      </c>
      <c r="K33" s="4">
        <f>8-COUNTIF(C33:J33,"=0")</f>
        <v>1</v>
      </c>
      <c r="L33" s="6">
        <f>LARGE(C33:J33,1)+LARGE(C33:J33,2)+LARGE(C33:J33,3)+LARGE(C33:J33,4)</f>
        <v>36</v>
      </c>
      <c r="M33"/>
    </row>
    <row r="34" spans="1:13" ht="14.25" customHeight="1">
      <c r="A34" s="7">
        <f t="shared" si="2"/>
        <v>27</v>
      </c>
      <c r="B34" s="3" t="s">
        <v>124</v>
      </c>
      <c r="C34" s="4">
        <f>IF(ISNA(VLOOKUP($B34,sep08,6,FALSE)),0,VLOOKUP($B34,sep08,6,FALSE))</f>
        <v>0</v>
      </c>
      <c r="D34" s="4">
        <f>IF(ISNA(VLOOKUP($B34,oct08,6,FALSE)),0,VLOOKUP($B34,oct08,6,FALSE))</f>
        <v>0</v>
      </c>
      <c r="E34" s="4">
        <f>IF(ISNA(VLOOKUP($B34,nov08,6,FALSE)),0,VLOOKUP($B34,nov08,6,FALSE))</f>
        <v>0</v>
      </c>
      <c r="F34" s="4">
        <f>IF(ISNA(VLOOKUP($B34,dec08,6,FALSE)),0,VLOOKUP($B34,dec08,6,FALSE))</f>
        <v>36</v>
      </c>
      <c r="G34" s="4">
        <f>IF(ISNA(VLOOKUP($B34,jan09,6,FALSE)),0,VLOOKUP($B34,jan09,6,FALSE))</f>
        <v>0</v>
      </c>
      <c r="H34" s="4">
        <f>IF(ISNA(VLOOKUP($B34,feb09,6,FALSE)),0,VLOOKUP($B34,feb09,6,FALSE))</f>
        <v>0</v>
      </c>
      <c r="I34" s="4">
        <v>0</v>
      </c>
      <c r="J34" s="4">
        <v>0</v>
      </c>
      <c r="K34" s="4">
        <f>8-COUNTIF(C34:J34,"=0")</f>
        <v>1</v>
      </c>
      <c r="L34" s="6">
        <f>LARGE(C34:J34,1)+LARGE(C34:J34,2)+LARGE(C34:J34,3)+LARGE(C34:J34,4)</f>
        <v>36</v>
      </c>
      <c r="M34"/>
    </row>
    <row r="35" spans="1:13" ht="14.25" customHeight="1">
      <c r="A35" s="7">
        <f t="shared" si="2"/>
        <v>28</v>
      </c>
      <c r="B35" s="3" t="s">
        <v>112</v>
      </c>
      <c r="C35" s="4">
        <f>IF(ISNA(VLOOKUP($B35,sep08,6,FALSE)),0,VLOOKUP($B35,sep08,6,FALSE))</f>
        <v>0</v>
      </c>
      <c r="D35" s="4">
        <f>IF(ISNA(VLOOKUP($B35,oct08,6,FALSE)),0,VLOOKUP($B35,oct08,6,FALSE))</f>
        <v>0</v>
      </c>
      <c r="E35" s="4">
        <f>IF(ISNA(VLOOKUP($B35,nov08,6,FALSE)),0,VLOOKUP($B35,nov08,6,FALSE))</f>
        <v>36</v>
      </c>
      <c r="F35" s="4">
        <f>IF(ISNA(VLOOKUP($B35,dec08,6,FALSE)),0,VLOOKUP($B35,dec08,6,FALSE))</f>
        <v>0</v>
      </c>
      <c r="G35" s="4">
        <f>IF(ISNA(VLOOKUP($B35,jan09,6,FALSE)),0,VLOOKUP($B35,jan09,6,FALSE))</f>
        <v>0</v>
      </c>
      <c r="H35" s="4">
        <f>IF(ISNA(VLOOKUP($B35,feb09,6,FALSE)),0,VLOOKUP($B35,feb09,6,FALSE))</f>
        <v>0</v>
      </c>
      <c r="I35" s="4">
        <v>0</v>
      </c>
      <c r="J35" s="4">
        <v>0</v>
      </c>
      <c r="K35" s="4">
        <f>8-COUNTIF(C35:J35,"=0")</f>
        <v>1</v>
      </c>
      <c r="L35" s="6">
        <f>LARGE(C35:J35,1)+LARGE(C35:J35,2)+LARGE(C35:J35,3)+LARGE(C35:J35,4)</f>
        <v>36</v>
      </c>
      <c r="M35"/>
    </row>
    <row r="36" spans="1:13" ht="14.25" customHeight="1">
      <c r="A36" s="7">
        <f t="shared" si="2"/>
        <v>29</v>
      </c>
      <c r="B36" s="3" t="s">
        <v>196</v>
      </c>
      <c r="C36" s="4">
        <f>IF(ISNA(VLOOKUP($B36,sep08,6,FALSE)),0,VLOOKUP($B36,sep08,6,FALSE))</f>
        <v>0</v>
      </c>
      <c r="D36" s="4">
        <f>IF(ISNA(VLOOKUP($B36,oct08,6,FALSE)),0,VLOOKUP($B36,oct08,6,FALSE))</f>
        <v>0</v>
      </c>
      <c r="E36" s="4">
        <f>IF(ISNA(VLOOKUP($B36,nov08,6,FALSE)),0,VLOOKUP($B36,nov08,6,FALSE))</f>
        <v>0</v>
      </c>
      <c r="F36" s="4">
        <f>IF(ISNA(VLOOKUP($B36,dec08,6,FALSE)),0,VLOOKUP($B36,dec08,6,FALSE))</f>
        <v>0</v>
      </c>
      <c r="G36" s="4">
        <f>IF(ISNA(VLOOKUP($B36,jan09,6,FALSE)),0,VLOOKUP($B36,jan09,6,FALSE))</f>
        <v>0</v>
      </c>
      <c r="H36" s="4">
        <f>IF(ISNA(VLOOKUP($B36,feb09,6,FALSE)),0,VLOOKUP($B36,feb09,6,FALSE))</f>
        <v>36</v>
      </c>
      <c r="I36" s="4">
        <v>0</v>
      </c>
      <c r="J36" s="4">
        <v>0</v>
      </c>
      <c r="K36" s="4">
        <f>8-COUNTIF(C36:J36,"=0")</f>
        <v>1</v>
      </c>
      <c r="L36" s="6">
        <f>LARGE(C36:J36,1)+LARGE(C36:J36,2)+LARGE(C36:J36,3)+LARGE(C36:J36,4)</f>
        <v>36</v>
      </c>
      <c r="M36"/>
    </row>
    <row r="37" spans="1:13" ht="14.25" customHeight="1">
      <c r="A37" s="7">
        <f t="shared" si="2"/>
        <v>30</v>
      </c>
      <c r="B37" s="3" t="s">
        <v>189</v>
      </c>
      <c r="C37" s="4">
        <f>IF(ISNA(VLOOKUP($B37,sep08,6,FALSE)),0,VLOOKUP($B37,sep08,6,FALSE))</f>
        <v>0</v>
      </c>
      <c r="D37" s="4">
        <f>IF(ISNA(VLOOKUP($B37,oct08,6,FALSE)),0,VLOOKUP($B37,oct08,6,FALSE))</f>
        <v>0</v>
      </c>
      <c r="E37" s="4">
        <f>IF(ISNA(VLOOKUP($B37,nov08,6,FALSE)),0,VLOOKUP($B37,nov08,6,FALSE))</f>
        <v>0</v>
      </c>
      <c r="F37" s="4">
        <f>IF(ISNA(VLOOKUP($B37,dec08,6,FALSE)),0,VLOOKUP($B37,dec08,6,FALSE))</f>
        <v>0</v>
      </c>
      <c r="G37" s="4">
        <f>IF(ISNA(VLOOKUP($B37,jan09,6,FALSE)),0,VLOOKUP($B37,jan09,6,FALSE))</f>
        <v>0</v>
      </c>
      <c r="H37" s="4">
        <f>IF(ISNA(VLOOKUP($B37,feb09,6,FALSE)),0,VLOOKUP($B37,feb09,6,FALSE))</f>
        <v>35</v>
      </c>
      <c r="I37" s="4">
        <v>0</v>
      </c>
      <c r="J37" s="4">
        <v>0</v>
      </c>
      <c r="K37" s="4">
        <f>8-COUNTIF(C37:J37,"=0")</f>
        <v>1</v>
      </c>
      <c r="L37" s="6">
        <f>LARGE(C37:J37,1)+LARGE(C37:J37,2)+LARGE(C37:J37,3)+LARGE(C37:J37,4)</f>
        <v>35</v>
      </c>
      <c r="M37"/>
    </row>
    <row r="38" spans="1:13" ht="14.25" customHeight="1">
      <c r="A38" s="7">
        <f t="shared" si="2"/>
        <v>31</v>
      </c>
      <c r="B38" s="3" t="s">
        <v>139</v>
      </c>
      <c r="C38" s="4">
        <f>IF(ISNA(VLOOKUP($B38,sep08,6,FALSE)),0,VLOOKUP($B38,sep08,6,FALSE))</f>
        <v>0</v>
      </c>
      <c r="D38" s="4">
        <f>IF(ISNA(VLOOKUP($B38,oct08,6,FALSE)),0,VLOOKUP($B38,oct08,6,FALSE))</f>
        <v>0</v>
      </c>
      <c r="E38" s="4">
        <f>IF(ISNA(VLOOKUP($B38,nov08,6,FALSE)),0,VLOOKUP($B38,nov08,6,FALSE))</f>
        <v>0</v>
      </c>
      <c r="F38" s="4">
        <f>IF(ISNA(VLOOKUP($B38,dec08,6,FALSE)),0,VLOOKUP($B38,dec08,6,FALSE))</f>
        <v>34</v>
      </c>
      <c r="G38" s="4">
        <f>IF(ISNA(VLOOKUP($B38,jan09,6,FALSE)),0,VLOOKUP($B38,jan09,6,FALSE))</f>
        <v>0</v>
      </c>
      <c r="H38" s="4">
        <f>IF(ISNA(VLOOKUP($B38,feb09,6,FALSE)),0,VLOOKUP($B38,feb09,6,FALSE))</f>
        <v>0</v>
      </c>
      <c r="I38" s="4">
        <v>0</v>
      </c>
      <c r="J38" s="4">
        <v>0</v>
      </c>
      <c r="K38" s="4">
        <f>8-COUNTIF(C38:J38,"=0")</f>
        <v>1</v>
      </c>
      <c r="L38" s="6">
        <f>LARGE(C38:J38,1)+LARGE(C38:J38,2)+LARGE(C38:J38,3)+LARGE(C38:J38,4)</f>
        <v>34</v>
      </c>
      <c r="M38"/>
    </row>
    <row r="39" spans="1:13" ht="14.25" customHeight="1">
      <c r="A39" s="7">
        <f t="shared" si="2"/>
        <v>32</v>
      </c>
      <c r="B39" s="3" t="s">
        <v>192</v>
      </c>
      <c r="C39" s="4">
        <f>IF(ISNA(VLOOKUP($B39,sep08,6,FALSE)),0,VLOOKUP($B39,sep08,6,FALSE))</f>
        <v>0</v>
      </c>
      <c r="D39" s="4">
        <f>IF(ISNA(VLOOKUP($B39,oct08,6,FALSE)),0,VLOOKUP($B39,oct08,6,FALSE))</f>
        <v>0</v>
      </c>
      <c r="E39" s="4">
        <f>IF(ISNA(VLOOKUP($B39,nov08,6,FALSE)),0,VLOOKUP($B39,nov08,6,FALSE))</f>
        <v>0</v>
      </c>
      <c r="F39" s="4">
        <f>IF(ISNA(VLOOKUP($B39,dec08,6,FALSE)),0,VLOOKUP($B39,dec08,6,FALSE))</f>
        <v>0</v>
      </c>
      <c r="G39" s="4">
        <f>IF(ISNA(VLOOKUP($B39,jan09,6,FALSE)),0,VLOOKUP($B39,jan09,6,FALSE))</f>
        <v>0</v>
      </c>
      <c r="H39" s="4">
        <f>IF(ISNA(VLOOKUP($B39,feb09,6,FALSE)),0,VLOOKUP($B39,feb09,6,FALSE))</f>
        <v>34</v>
      </c>
      <c r="I39" s="4">
        <v>0</v>
      </c>
      <c r="J39" s="4">
        <v>0</v>
      </c>
      <c r="K39" s="4">
        <f>8-COUNTIF(C39:J39,"=0")</f>
        <v>1</v>
      </c>
      <c r="L39" s="6">
        <f>LARGE(C39:J39,1)+LARGE(C39:J39,2)+LARGE(C39:J39,3)+LARGE(C39:J39,4)</f>
        <v>34</v>
      </c>
      <c r="M39"/>
    </row>
    <row r="40" spans="1:12" ht="14.25" customHeight="1">
      <c r="A40" s="7">
        <f t="shared" si="2"/>
        <v>33</v>
      </c>
      <c r="B40" s="3" t="s">
        <v>179</v>
      </c>
      <c r="C40" s="4">
        <f>IF(ISNA(VLOOKUP($B40,sep08,6,FALSE)),0,VLOOKUP($B40,sep08,6,FALSE))</f>
        <v>0</v>
      </c>
      <c r="D40" s="4">
        <f>IF(ISNA(VLOOKUP($B40,oct08,6,FALSE)),0,VLOOKUP($B40,oct08,6,FALSE))</f>
        <v>0</v>
      </c>
      <c r="E40" s="4">
        <f>IF(ISNA(VLOOKUP($B40,nov08,6,FALSE)),0,VLOOKUP($B40,nov08,6,FALSE))</f>
        <v>0</v>
      </c>
      <c r="F40" s="4">
        <f>IF(ISNA(VLOOKUP($B40,dec08,6,FALSE)),0,VLOOKUP($B40,dec08,6,FALSE))</f>
        <v>0</v>
      </c>
      <c r="G40" s="4">
        <f>IF(ISNA(VLOOKUP($B40,jan09,6,FALSE)),0,VLOOKUP($B40,jan09,6,FALSE))</f>
        <v>34</v>
      </c>
      <c r="H40" s="4">
        <f>IF(ISNA(VLOOKUP($B40,feb09,6,FALSE)),0,VLOOKUP($B40,feb09,6,FALSE))</f>
        <v>0</v>
      </c>
      <c r="I40" s="4">
        <v>0</v>
      </c>
      <c r="J40" s="4">
        <v>0</v>
      </c>
      <c r="K40" s="4">
        <f>8-COUNTIF(C40:J40,"=0")</f>
        <v>1</v>
      </c>
      <c r="L40" s="6">
        <f>LARGE(C40:J40,1)+LARGE(C40:J40,2)+LARGE(C40:J40,3)+LARGE(C40:J40,4)</f>
        <v>34</v>
      </c>
    </row>
    <row r="41" spans="1:12" ht="14.25" customHeight="1">
      <c r="A41" s="7">
        <f t="shared" si="2"/>
        <v>34</v>
      </c>
      <c r="B41" s="3" t="s">
        <v>193</v>
      </c>
      <c r="C41" s="4">
        <f>IF(ISNA(VLOOKUP($B41,sep08,6,FALSE)),0,VLOOKUP($B41,sep08,6,FALSE))</f>
        <v>0</v>
      </c>
      <c r="D41" s="4">
        <f>IF(ISNA(VLOOKUP($B41,oct08,6,FALSE)),0,VLOOKUP($B41,oct08,6,FALSE))</f>
        <v>0</v>
      </c>
      <c r="E41" s="4">
        <f>IF(ISNA(VLOOKUP($B41,nov08,6,FALSE)),0,VLOOKUP($B41,nov08,6,FALSE))</f>
        <v>0</v>
      </c>
      <c r="F41" s="4">
        <f>IF(ISNA(VLOOKUP($B41,dec08,6,FALSE)),0,VLOOKUP($B41,dec08,6,FALSE))</f>
        <v>0</v>
      </c>
      <c r="G41" s="4">
        <f>IF(ISNA(VLOOKUP($B41,jan09,6,FALSE)),0,VLOOKUP($B41,jan09,6,FALSE))</f>
        <v>0</v>
      </c>
      <c r="H41" s="4">
        <f>IF(ISNA(VLOOKUP($B41,feb09,6,FALSE)),0,VLOOKUP($B41,feb09,6,FALSE))</f>
        <v>34</v>
      </c>
      <c r="I41" s="4">
        <v>0</v>
      </c>
      <c r="J41" s="4">
        <v>0</v>
      </c>
      <c r="K41" s="4">
        <f>8-COUNTIF(C41:J41,"=0")</f>
        <v>1</v>
      </c>
      <c r="L41" s="6">
        <f>LARGE(C41:J41,1)+LARGE(C41:J41,2)+LARGE(C41:J41,3)+LARGE(C41:J41,4)</f>
        <v>34</v>
      </c>
    </row>
    <row r="42" spans="1:12" ht="14.25" customHeight="1">
      <c r="A42" s="7">
        <f t="shared" si="2"/>
        <v>35</v>
      </c>
      <c r="B42" s="3" t="s">
        <v>141</v>
      </c>
      <c r="C42" s="4">
        <f>IF(ISNA(VLOOKUP($B42,sep08,6,FALSE)),0,VLOOKUP($B42,sep08,6,FALSE))</f>
        <v>0</v>
      </c>
      <c r="D42" s="4">
        <f>IF(ISNA(VLOOKUP($B42,oct08,6,FALSE)),0,VLOOKUP($B42,oct08,6,FALSE))</f>
        <v>0</v>
      </c>
      <c r="E42" s="4">
        <f>IF(ISNA(VLOOKUP($B42,nov08,6,FALSE)),0,VLOOKUP($B42,nov08,6,FALSE))</f>
        <v>0</v>
      </c>
      <c r="F42" s="4">
        <f>IF(ISNA(VLOOKUP($B42,dec08,6,FALSE)),0,VLOOKUP($B42,dec08,6,FALSE))</f>
        <v>33</v>
      </c>
      <c r="G42" s="4">
        <f>IF(ISNA(VLOOKUP($B42,jan09,6,FALSE)),0,VLOOKUP($B42,jan09,6,FALSE))</f>
        <v>0</v>
      </c>
      <c r="H42" s="4">
        <f>IF(ISNA(VLOOKUP($B42,feb09,6,FALSE)),0,VLOOKUP($B42,feb09,6,FALSE))</f>
        <v>0</v>
      </c>
      <c r="I42" s="4">
        <v>0</v>
      </c>
      <c r="J42" s="4">
        <v>0</v>
      </c>
      <c r="K42" s="4">
        <f>8-COUNTIF(C42:J42,"=0")</f>
        <v>1</v>
      </c>
      <c r="L42" s="6">
        <f>LARGE(C42:J42,1)+LARGE(C42:J42,2)+LARGE(C42:J42,3)+LARGE(C42:J42,4)</f>
        <v>33</v>
      </c>
    </row>
    <row r="43" spans="1:12" ht="14.25" customHeight="1">
      <c r="A43" s="7">
        <f t="shared" si="2"/>
        <v>36</v>
      </c>
      <c r="B43" s="3" t="s">
        <v>76</v>
      </c>
      <c r="C43" s="4">
        <f>IF(ISNA(VLOOKUP($B43,sep08,6,FALSE)),0,VLOOKUP($B43,sep08,6,FALSE))</f>
        <v>33</v>
      </c>
      <c r="D43" s="4">
        <f>IF(ISNA(VLOOKUP($B43,oct08,6,FALSE)),0,VLOOKUP($B43,oct08,6,FALSE))</f>
        <v>0</v>
      </c>
      <c r="E43" s="4">
        <f>IF(ISNA(VLOOKUP($B43,nov08,6,FALSE)),0,VLOOKUP($B43,nov08,6,FALSE))</f>
        <v>0</v>
      </c>
      <c r="F43" s="4">
        <f>IF(ISNA(VLOOKUP($B43,dec08,6,FALSE)),0,VLOOKUP($B43,dec08,6,FALSE))</f>
        <v>0</v>
      </c>
      <c r="G43" s="4">
        <f>IF(ISNA(VLOOKUP($B43,jan09,6,FALSE)),0,VLOOKUP($B43,jan09,6,FALSE))</f>
        <v>0</v>
      </c>
      <c r="H43" s="4">
        <f>IF(ISNA(VLOOKUP($B43,feb09,6,FALSE)),0,VLOOKUP($B43,feb09,6,FALSE))</f>
        <v>0</v>
      </c>
      <c r="I43" s="4">
        <v>0</v>
      </c>
      <c r="J43" s="4">
        <v>0</v>
      </c>
      <c r="K43" s="4">
        <f>8-COUNTIF(C43:J43,"=0")</f>
        <v>1</v>
      </c>
      <c r="L43" s="6">
        <f>LARGE(C43:J43,1)+LARGE(C43:J43,2)+LARGE(C43:J43,3)+LARGE(C43:J43,4)</f>
        <v>33</v>
      </c>
    </row>
    <row r="44" spans="1:12" ht="14.25" customHeight="1">
      <c r="A44" s="7">
        <f t="shared" si="2"/>
        <v>37</v>
      </c>
      <c r="B44" s="3" t="s">
        <v>199</v>
      </c>
      <c r="C44" s="4">
        <f>IF(ISNA(VLOOKUP($B44,sep08,6,FALSE)),0,VLOOKUP($B44,sep08,6,FALSE))</f>
        <v>0</v>
      </c>
      <c r="D44" s="4">
        <f>IF(ISNA(VLOOKUP($B44,oct08,6,FALSE)),0,VLOOKUP($B44,oct08,6,FALSE))</f>
        <v>0</v>
      </c>
      <c r="E44" s="4">
        <f>IF(ISNA(VLOOKUP($B44,nov08,6,FALSE)),0,VLOOKUP($B44,nov08,6,FALSE))</f>
        <v>0</v>
      </c>
      <c r="F44" s="4">
        <f>IF(ISNA(VLOOKUP($B44,dec08,6,FALSE)),0,VLOOKUP($B44,dec08,6,FALSE))</f>
        <v>0</v>
      </c>
      <c r="G44" s="4">
        <f>IF(ISNA(VLOOKUP($B44,jan09,6,FALSE)),0,VLOOKUP($B44,jan09,6,FALSE))</f>
        <v>32</v>
      </c>
      <c r="H44" s="4">
        <f>IF(ISNA(VLOOKUP($B44,feb09,6,FALSE)),0,VLOOKUP($B44,feb09,6,FALSE))</f>
        <v>0</v>
      </c>
      <c r="I44" s="4">
        <v>0</v>
      </c>
      <c r="J44" s="4">
        <v>0</v>
      </c>
      <c r="K44" s="4">
        <f>8-COUNTIF(C44:J44,"=0")</f>
        <v>1</v>
      </c>
      <c r="L44" s="6">
        <f>LARGE(C44:J44,1)+LARGE(C44:J44,2)+LARGE(C44:J44,3)+LARGE(C44:J44,4)</f>
        <v>32</v>
      </c>
    </row>
    <row r="45" spans="1:12" ht="14.25" customHeight="1">
      <c r="A45" s="7">
        <f t="shared" si="2"/>
        <v>38</v>
      </c>
      <c r="B45" s="3" t="s">
        <v>56</v>
      </c>
      <c r="C45" s="4">
        <f>IF(ISNA(VLOOKUP($B45,sep08,6,FALSE)),0,VLOOKUP($B45,sep08,6,FALSE))</f>
        <v>0</v>
      </c>
      <c r="D45" s="4">
        <f>IF(ISNA(VLOOKUP($B45,oct08,6,FALSE)),0,VLOOKUP($B45,oct08,6,FALSE))</f>
        <v>32</v>
      </c>
      <c r="E45" s="4">
        <f>IF(ISNA(VLOOKUP($B45,nov08,6,FALSE)),0,VLOOKUP($B45,nov08,6,FALSE))</f>
        <v>0</v>
      </c>
      <c r="F45" s="4">
        <f>IF(ISNA(VLOOKUP($B45,dec08,6,FALSE)),0,VLOOKUP($B45,dec08,6,FALSE))</f>
        <v>0</v>
      </c>
      <c r="G45" s="4">
        <f>IF(ISNA(VLOOKUP($B45,jan09,6,FALSE)),0,VLOOKUP($B45,jan09,6,FALSE))</f>
        <v>0</v>
      </c>
      <c r="H45" s="4">
        <f>IF(ISNA(VLOOKUP($B45,feb09,6,FALSE)),0,VLOOKUP($B45,feb09,6,FALSE))</f>
        <v>0</v>
      </c>
      <c r="I45" s="4">
        <v>0</v>
      </c>
      <c r="J45" s="4">
        <v>0</v>
      </c>
      <c r="K45" s="4">
        <f>8-COUNTIF(C45:J45,"=0")</f>
        <v>1</v>
      </c>
      <c r="L45" s="6">
        <f>LARGE(C45:J45,1)+LARGE(C45:J45,2)+LARGE(C45:J45,3)+LARGE(C45:J45,4)</f>
        <v>32</v>
      </c>
    </row>
    <row r="46" spans="1:12" ht="14.25" customHeight="1">
      <c r="A46" s="7">
        <f>A45+1</f>
        <v>39</v>
      </c>
      <c r="B46" s="3" t="s">
        <v>201</v>
      </c>
      <c r="C46" s="4">
        <f>IF(ISNA(VLOOKUP($B46,sep08,6,FALSE)),0,VLOOKUP($B46,sep08,6,FALSE))</f>
        <v>0</v>
      </c>
      <c r="D46" s="4">
        <f>IF(ISNA(VLOOKUP($B46,oct08,6,FALSE)),0,VLOOKUP($B46,oct08,6,FALSE))</f>
        <v>0</v>
      </c>
      <c r="E46" s="4">
        <f>IF(ISNA(VLOOKUP($B46,nov08,6,FALSE)),0,VLOOKUP($B46,nov08,6,FALSE))</f>
        <v>0</v>
      </c>
      <c r="F46" s="4">
        <f>IF(ISNA(VLOOKUP($B46,dec08,6,FALSE)),0,VLOOKUP($B46,dec08,6,FALSE))</f>
        <v>0</v>
      </c>
      <c r="G46" s="4">
        <f>IF(ISNA(VLOOKUP($B46,jan09,6,FALSE)),0,VLOOKUP($B46,jan09,6,FALSE))</f>
        <v>0</v>
      </c>
      <c r="H46" s="4">
        <f>IF(ISNA(VLOOKUP($B46,feb09,6,FALSE)),0,VLOOKUP($B46,feb09,6,FALSE))</f>
        <v>31</v>
      </c>
      <c r="I46" s="4">
        <v>0</v>
      </c>
      <c r="J46" s="4">
        <v>0</v>
      </c>
      <c r="K46" s="4">
        <f>8-COUNTIF(C46:J46,"=0")</f>
        <v>1</v>
      </c>
      <c r="L46" s="6">
        <f>LARGE(C46:J46,1)+LARGE(C46:J46,2)+LARGE(C46:J46,3)+LARGE(C46:J46,4)</f>
        <v>31</v>
      </c>
    </row>
    <row r="47" spans="1:12" ht="14.25" customHeight="1">
      <c r="A47" s="7">
        <f t="shared" si="2"/>
        <v>40</v>
      </c>
      <c r="B47" s="3" t="s">
        <v>118</v>
      </c>
      <c r="C47" s="4">
        <f>IF(ISNA(VLOOKUP($B47,sep08,6,FALSE)),0,VLOOKUP($B47,sep08,6,FALSE))</f>
        <v>0</v>
      </c>
      <c r="D47" s="4">
        <f>IF(ISNA(VLOOKUP($B47,oct08,6,FALSE)),0,VLOOKUP($B47,oct08,6,FALSE))</f>
        <v>0</v>
      </c>
      <c r="E47" s="4">
        <f>IF(ISNA(VLOOKUP($B47,nov08,6,FALSE)),0,VLOOKUP($B47,nov08,6,FALSE))</f>
        <v>31</v>
      </c>
      <c r="F47" s="4">
        <f>IF(ISNA(VLOOKUP($B47,dec08,6,FALSE)),0,VLOOKUP($B47,dec08,6,FALSE))</f>
        <v>0</v>
      </c>
      <c r="G47" s="4">
        <f>IF(ISNA(VLOOKUP($B47,jan09,6,FALSE)),0,VLOOKUP($B47,jan09,6,FALSE))</f>
        <v>0</v>
      </c>
      <c r="H47" s="4">
        <f>IF(ISNA(VLOOKUP($B47,feb09,6,FALSE)),0,VLOOKUP($B47,feb09,6,FALSE))</f>
        <v>0</v>
      </c>
      <c r="I47" s="4">
        <v>0</v>
      </c>
      <c r="J47" s="4">
        <v>0</v>
      </c>
      <c r="K47" s="4">
        <f>8-COUNTIF(C47:J47,"=0")</f>
        <v>1</v>
      </c>
      <c r="L47" s="6">
        <f>LARGE(C47:J47,1)+LARGE(C47:J47,2)+LARGE(C47:J47,3)+LARGE(C47:J47,4)</f>
        <v>31</v>
      </c>
    </row>
    <row r="48" spans="1:12" ht="14.25" customHeight="1">
      <c r="A48" s="7">
        <f t="shared" si="2"/>
        <v>41</v>
      </c>
      <c r="B48" s="3" t="s">
        <v>170</v>
      </c>
      <c r="C48" s="4">
        <f>IF(ISNA(VLOOKUP($B48,sep08,6,FALSE)),0,VLOOKUP($B48,sep08,6,FALSE))</f>
        <v>0</v>
      </c>
      <c r="D48" s="4">
        <f>IF(ISNA(VLOOKUP($B48,oct08,6,FALSE)),0,VLOOKUP($B48,oct08,6,FALSE))</f>
        <v>0</v>
      </c>
      <c r="E48" s="4">
        <f>IF(ISNA(VLOOKUP($B48,nov08,6,FALSE)),0,VLOOKUP($B48,nov08,6,FALSE))</f>
        <v>0</v>
      </c>
      <c r="F48" s="4">
        <f>IF(ISNA(VLOOKUP($B48,dec08,6,FALSE)),0,VLOOKUP($B48,dec08,6,FALSE))</f>
        <v>0</v>
      </c>
      <c r="G48" s="4">
        <f>IF(ISNA(VLOOKUP($B48,jan09,6,FALSE)),0,VLOOKUP($B48,jan09,6,FALSE))</f>
        <v>30</v>
      </c>
      <c r="H48" s="4">
        <f>IF(ISNA(VLOOKUP($B48,feb09,6,FALSE)),0,VLOOKUP($B48,feb09,6,FALSE))</f>
        <v>0</v>
      </c>
      <c r="I48" s="4">
        <v>0</v>
      </c>
      <c r="J48" s="4">
        <v>0</v>
      </c>
      <c r="K48" s="4">
        <f>8-COUNTIF(C48:J48,"=0")</f>
        <v>1</v>
      </c>
      <c r="L48" s="6">
        <f>LARGE(C48:J48,1)+LARGE(C48:J48,2)+LARGE(C48:J48,3)+LARGE(C48:J48,4)</f>
        <v>30</v>
      </c>
    </row>
    <row r="49" spans="1:12" ht="14.25" customHeight="1">
      <c r="A49" s="7">
        <f t="shared" si="2"/>
        <v>42</v>
      </c>
      <c r="B49" s="3" t="s">
        <v>176</v>
      </c>
      <c r="C49" s="4">
        <f>IF(ISNA(VLOOKUP($B49,sep08,6,FALSE)),0,VLOOKUP($B49,sep08,6,FALSE))</f>
        <v>0</v>
      </c>
      <c r="D49" s="4">
        <f>IF(ISNA(VLOOKUP($B49,oct08,6,FALSE)),0,VLOOKUP($B49,oct08,6,FALSE))</f>
        <v>0</v>
      </c>
      <c r="E49" s="4">
        <f>IF(ISNA(VLOOKUP($B49,nov08,6,FALSE)),0,VLOOKUP($B49,nov08,6,FALSE))</f>
        <v>0</v>
      </c>
      <c r="F49" s="4">
        <f>IF(ISNA(VLOOKUP($B49,dec08,6,FALSE)),0,VLOOKUP($B49,dec08,6,FALSE))</f>
        <v>0</v>
      </c>
      <c r="G49" s="4">
        <f>IF(ISNA(VLOOKUP($B49,jan09,6,FALSE)),0,VLOOKUP($B49,jan09,6,FALSE))</f>
        <v>30</v>
      </c>
      <c r="H49" s="4">
        <f>IF(ISNA(VLOOKUP($B49,feb09,6,FALSE)),0,VLOOKUP($B49,feb09,6,FALSE))</f>
        <v>0</v>
      </c>
      <c r="I49" s="4">
        <v>0</v>
      </c>
      <c r="J49" s="4">
        <v>0</v>
      </c>
      <c r="K49" s="4">
        <f>8-COUNTIF(C49:J49,"=0")</f>
        <v>1</v>
      </c>
      <c r="L49" s="6">
        <f>LARGE(C49:J49,1)+LARGE(C49:J49,2)+LARGE(C49:J49,3)+LARGE(C49:J49,4)</f>
        <v>30</v>
      </c>
    </row>
    <row r="50" spans="1:12" ht="14.25" customHeight="1">
      <c r="A50" s="7">
        <f t="shared" si="2"/>
        <v>43</v>
      </c>
      <c r="B50" s="3" t="s">
        <v>64</v>
      </c>
      <c r="C50" s="4">
        <f>IF(ISNA(VLOOKUP($B50,sep08,6,FALSE)),0,VLOOKUP($B50,sep08,6,FALSE))</f>
        <v>29</v>
      </c>
      <c r="D50" s="4">
        <f>IF(ISNA(VLOOKUP($B50,oct08,6,FALSE)),0,VLOOKUP($B50,oct08,6,FALSE))</f>
        <v>0</v>
      </c>
      <c r="E50" s="4">
        <f>IF(ISNA(VLOOKUP($B50,nov08,6,FALSE)),0,VLOOKUP($B50,nov08,6,FALSE))</f>
        <v>0</v>
      </c>
      <c r="F50" s="4">
        <f>IF(ISNA(VLOOKUP($B50,dec08,6,FALSE)),0,VLOOKUP($B50,dec08,6,FALSE))</f>
        <v>0</v>
      </c>
      <c r="G50" s="4">
        <f>IF(ISNA(VLOOKUP($B50,jan09,6,FALSE)),0,VLOOKUP($B50,jan09,6,FALSE))</f>
        <v>0</v>
      </c>
      <c r="H50" s="4">
        <f>IF(ISNA(VLOOKUP($B50,feb09,6,FALSE)),0,VLOOKUP($B50,feb09,6,FALSE))</f>
        <v>0</v>
      </c>
      <c r="I50" s="4">
        <v>0</v>
      </c>
      <c r="J50" s="4">
        <v>0</v>
      </c>
      <c r="K50" s="4">
        <f>8-COUNTIF(C50:J50,"=0")</f>
        <v>1</v>
      </c>
      <c r="L50" s="6">
        <f>LARGE(C50:J50,1)+LARGE(C50:J50,2)+LARGE(C50:J50,3)+LARGE(C50:J50,4)</f>
        <v>29</v>
      </c>
    </row>
    <row r="51" spans="1:12" ht="14.25" customHeight="1">
      <c r="A51" s="7">
        <f t="shared" si="2"/>
        <v>44</v>
      </c>
      <c r="B51" s="3" t="s">
        <v>175</v>
      </c>
      <c r="C51" s="4">
        <f>IF(ISNA(VLOOKUP($B51,sep08,6,FALSE)),0,VLOOKUP($B51,sep08,6,FALSE))</f>
        <v>0</v>
      </c>
      <c r="D51" s="4">
        <f>IF(ISNA(VLOOKUP($B51,oct08,6,FALSE)),0,VLOOKUP($B51,oct08,6,FALSE))</f>
        <v>0</v>
      </c>
      <c r="E51" s="4">
        <f>IF(ISNA(VLOOKUP($B51,nov08,6,FALSE)),0,VLOOKUP($B51,nov08,6,FALSE))</f>
        <v>0</v>
      </c>
      <c r="F51" s="4">
        <f>IF(ISNA(VLOOKUP($B51,dec08,6,FALSE)),0,VLOOKUP($B51,dec08,6,FALSE))</f>
        <v>0</v>
      </c>
      <c r="G51" s="4">
        <f>IF(ISNA(VLOOKUP($B51,jan09,6,FALSE)),0,VLOOKUP($B51,jan09,6,FALSE))</f>
        <v>28</v>
      </c>
      <c r="H51" s="4">
        <f>IF(ISNA(VLOOKUP($B51,feb09,6,FALSE)),0,VLOOKUP($B51,feb09,6,FALSE))</f>
        <v>0</v>
      </c>
      <c r="I51" s="4">
        <v>0</v>
      </c>
      <c r="J51" s="4">
        <v>0</v>
      </c>
      <c r="K51" s="4">
        <f>8-COUNTIF(C51:J51,"=0")</f>
        <v>1</v>
      </c>
      <c r="L51" s="6">
        <f>LARGE(C51:J51,1)+LARGE(C51:J51,2)+LARGE(C51:J51,3)+LARGE(C51:J51,4)</f>
        <v>28</v>
      </c>
    </row>
    <row r="52" spans="1:12" ht="14.25" customHeight="1">
      <c r="A52" s="7">
        <f t="shared" si="2"/>
        <v>45</v>
      </c>
      <c r="B52" s="3" t="s">
        <v>103</v>
      </c>
      <c r="C52" s="4">
        <f>IF(ISNA(VLOOKUP($B52,sep08,6,FALSE)),0,VLOOKUP($B52,sep08,6,FALSE))</f>
        <v>0</v>
      </c>
      <c r="D52" s="4">
        <f>IF(ISNA(VLOOKUP($B52,oct08,6,FALSE)),0,VLOOKUP($B52,oct08,6,FALSE))</f>
        <v>28</v>
      </c>
      <c r="E52" s="4">
        <f>IF(ISNA(VLOOKUP($B52,nov08,6,FALSE)),0,VLOOKUP($B52,nov08,6,FALSE))</f>
        <v>0</v>
      </c>
      <c r="F52" s="4">
        <f>IF(ISNA(VLOOKUP($B52,dec08,6,FALSE)),0,VLOOKUP($B52,dec08,6,FALSE))</f>
        <v>0</v>
      </c>
      <c r="G52" s="4">
        <f>IF(ISNA(VLOOKUP($B52,jan09,6,FALSE)),0,VLOOKUP($B52,jan09,6,FALSE))</f>
        <v>0</v>
      </c>
      <c r="H52" s="4">
        <f>IF(ISNA(VLOOKUP($B52,feb09,6,FALSE)),0,VLOOKUP($B52,feb09,6,FALSE))</f>
        <v>0</v>
      </c>
      <c r="I52" s="4">
        <v>0</v>
      </c>
      <c r="J52" s="4">
        <v>0</v>
      </c>
      <c r="K52" s="4">
        <f>8-COUNTIF(C52:J52,"=0")</f>
        <v>1</v>
      </c>
      <c r="L52" s="6">
        <f>LARGE(C52:J52,1)+LARGE(C52:J52,2)+LARGE(C52:J52,3)+LARGE(C52:J52,4)</f>
        <v>28</v>
      </c>
    </row>
    <row r="53" spans="1:12" ht="14.25" customHeight="1">
      <c r="A53" s="7">
        <f t="shared" si="2"/>
        <v>46</v>
      </c>
      <c r="B53" s="3" t="s">
        <v>81</v>
      </c>
      <c r="C53" s="4">
        <f>IF(ISNA(VLOOKUP($B53,sep08,6,FALSE)),0,VLOOKUP($B53,sep08,6,FALSE))</f>
        <v>28</v>
      </c>
      <c r="D53" s="4">
        <f>IF(ISNA(VLOOKUP($B53,oct08,6,FALSE)),0,VLOOKUP($B53,oct08,6,FALSE))</f>
        <v>0</v>
      </c>
      <c r="E53" s="4">
        <f>IF(ISNA(VLOOKUP($B53,nov08,6,FALSE)),0,VLOOKUP($B53,nov08,6,FALSE))</f>
        <v>0</v>
      </c>
      <c r="F53" s="4">
        <f>IF(ISNA(VLOOKUP($B53,dec08,6,FALSE)),0,VLOOKUP($B53,dec08,6,FALSE))</f>
        <v>0</v>
      </c>
      <c r="G53" s="4">
        <f>IF(ISNA(VLOOKUP($B53,jan09,6,FALSE)),0,VLOOKUP($B53,jan09,6,FALSE))</f>
        <v>0</v>
      </c>
      <c r="H53" s="4">
        <f>IF(ISNA(VLOOKUP($B53,feb09,6,FALSE)),0,VLOOKUP($B53,feb09,6,FALSE))</f>
        <v>0</v>
      </c>
      <c r="I53" s="4">
        <v>0</v>
      </c>
      <c r="J53" s="4">
        <v>0</v>
      </c>
      <c r="K53" s="4">
        <f>8-COUNTIF(C53:J53,"=0")</f>
        <v>1</v>
      </c>
      <c r="L53" s="6">
        <f>LARGE(C53:J53,1)+LARGE(C53:J53,2)+LARGE(C53:J53,3)+LARGE(C53:J53,4)</f>
        <v>28</v>
      </c>
    </row>
    <row r="54" spans="1:12" ht="14.25" customHeight="1">
      <c r="A54" s="7">
        <f t="shared" si="2"/>
        <v>47</v>
      </c>
      <c r="B54" s="3" t="s">
        <v>168</v>
      </c>
      <c r="C54" s="4">
        <f>IF(ISNA(VLOOKUP($B54,sep08,6,FALSE)),0,VLOOKUP($B54,sep08,6,FALSE))</f>
        <v>0</v>
      </c>
      <c r="D54" s="4">
        <f>IF(ISNA(VLOOKUP($B54,oct08,6,FALSE)),0,VLOOKUP($B54,oct08,6,FALSE))</f>
        <v>0</v>
      </c>
      <c r="E54" s="4">
        <f>IF(ISNA(VLOOKUP($B54,nov08,6,FALSE)),0,VLOOKUP($B54,nov08,6,FALSE))</f>
        <v>0</v>
      </c>
      <c r="F54" s="4">
        <f>IF(ISNA(VLOOKUP($B54,dec08,6,FALSE)),0,VLOOKUP($B54,dec08,6,FALSE))</f>
        <v>0</v>
      </c>
      <c r="G54" s="4">
        <f>IF(ISNA(VLOOKUP($B54,jan09,6,FALSE)),0,VLOOKUP($B54,jan09,6,FALSE))</f>
        <v>28</v>
      </c>
      <c r="H54" s="4">
        <f>IF(ISNA(VLOOKUP($B54,feb09,6,FALSE)),0,VLOOKUP($B54,feb09,6,FALSE))</f>
        <v>0</v>
      </c>
      <c r="I54" s="4">
        <v>0</v>
      </c>
      <c r="J54" s="4">
        <v>0</v>
      </c>
      <c r="K54" s="4">
        <f>8-COUNTIF(C54:J54,"=0")</f>
        <v>1</v>
      </c>
      <c r="L54" s="6">
        <f>LARGE(C54:J54,1)+LARGE(C54:J54,2)+LARGE(C54:J54,3)+LARGE(C54:J54,4)</f>
        <v>28</v>
      </c>
    </row>
    <row r="55" spans="1:12" ht="14.25" customHeight="1">
      <c r="A55" s="7">
        <f t="shared" si="2"/>
        <v>48</v>
      </c>
      <c r="B55" s="3" t="s">
        <v>55</v>
      </c>
      <c r="C55" s="4">
        <f>IF(ISNA(VLOOKUP($B55,sep08,6,FALSE)),0,VLOOKUP($B55,sep08,6,FALSE))</f>
        <v>27</v>
      </c>
      <c r="D55" s="4">
        <f>IF(ISNA(VLOOKUP($B55,oct08,6,FALSE)),0,VLOOKUP($B55,oct08,6,FALSE))</f>
        <v>0</v>
      </c>
      <c r="E55" s="4">
        <f>IF(ISNA(VLOOKUP($B55,nov08,6,FALSE)),0,VLOOKUP($B55,nov08,6,FALSE))</f>
        <v>0</v>
      </c>
      <c r="F55" s="4">
        <f>IF(ISNA(VLOOKUP($B55,dec08,6,FALSE)),0,VLOOKUP($B55,dec08,6,FALSE))</f>
        <v>0</v>
      </c>
      <c r="G55" s="4">
        <f>IF(ISNA(VLOOKUP($B55,jan09,6,FALSE)),0,VLOOKUP($B55,jan09,6,FALSE))</f>
        <v>0</v>
      </c>
      <c r="H55" s="4">
        <f>IF(ISNA(VLOOKUP($B55,feb09,6,FALSE)),0,VLOOKUP($B55,feb09,6,FALSE))</f>
        <v>0</v>
      </c>
      <c r="I55" s="4">
        <v>0</v>
      </c>
      <c r="J55" s="4">
        <v>0</v>
      </c>
      <c r="K55" s="4">
        <f>8-COUNTIF(C55:J55,"=0")</f>
        <v>1</v>
      </c>
      <c r="L55" s="6">
        <f>LARGE(C55:J55,1)+LARGE(C55:J55,2)+LARGE(C55:J55,3)+LARGE(C55:J55,4)</f>
        <v>27</v>
      </c>
    </row>
    <row r="56" spans="1:12" ht="14.25" customHeight="1">
      <c r="A56" s="7">
        <f t="shared" si="2"/>
        <v>49</v>
      </c>
      <c r="B56" s="3" t="s">
        <v>166</v>
      </c>
      <c r="C56" s="4">
        <f>IF(ISNA(VLOOKUP($B56,sep08,6,FALSE)),0,VLOOKUP($B56,sep08,6,FALSE))</f>
        <v>0</v>
      </c>
      <c r="D56" s="4">
        <f>IF(ISNA(VLOOKUP($B56,oct08,6,FALSE)),0,VLOOKUP($B56,oct08,6,FALSE))</f>
        <v>0</v>
      </c>
      <c r="E56" s="4">
        <f>IF(ISNA(VLOOKUP($B56,nov08,6,FALSE)),0,VLOOKUP($B56,nov08,6,FALSE))</f>
        <v>0</v>
      </c>
      <c r="F56" s="4">
        <f>IF(ISNA(VLOOKUP($B56,dec08,6,FALSE)),0,VLOOKUP($B56,dec08,6,FALSE))</f>
        <v>0</v>
      </c>
      <c r="G56" s="4">
        <f>IF(ISNA(VLOOKUP($B56,jan09,6,FALSE)),0,VLOOKUP($B56,jan09,6,FALSE))</f>
        <v>26</v>
      </c>
      <c r="H56" s="4">
        <f>IF(ISNA(VLOOKUP($B56,feb09,6,FALSE)),0,VLOOKUP($B56,feb09,6,FALSE))</f>
        <v>0</v>
      </c>
      <c r="I56" s="4">
        <v>0</v>
      </c>
      <c r="J56" s="4">
        <v>0</v>
      </c>
      <c r="K56" s="4">
        <f>8-COUNTIF(C56:J56,"=0")</f>
        <v>1</v>
      </c>
      <c r="L56" s="6">
        <f>LARGE(C56:J56,1)+LARGE(C56:J56,2)+LARGE(C56:J56,3)+LARGE(C56:J56,4)</f>
        <v>26</v>
      </c>
    </row>
    <row r="57" spans="1:12" ht="14.25" customHeight="1">
      <c r="A57" s="7">
        <f t="shared" si="2"/>
        <v>50</v>
      </c>
      <c r="B57" s="3" t="s">
        <v>100</v>
      </c>
      <c r="C57" s="4">
        <f>IF(ISNA(VLOOKUP($B57,sep08,6,FALSE)),0,VLOOKUP($B57,sep08,6,FALSE))</f>
        <v>0</v>
      </c>
      <c r="D57" s="4">
        <f>IF(ISNA(VLOOKUP($B57,oct08,6,FALSE)),0,VLOOKUP($B57,oct08,6,FALSE))</f>
        <v>26</v>
      </c>
      <c r="E57" s="4">
        <f>IF(ISNA(VLOOKUP($B57,nov08,6,FALSE)),0,VLOOKUP($B57,nov08,6,FALSE))</f>
        <v>0</v>
      </c>
      <c r="F57" s="4">
        <f>IF(ISNA(VLOOKUP($B57,dec08,6,FALSE)),0,VLOOKUP($B57,dec08,6,FALSE))</f>
        <v>0</v>
      </c>
      <c r="G57" s="4">
        <f>IF(ISNA(VLOOKUP($B57,jan09,6,FALSE)),0,VLOOKUP($B57,jan09,6,FALSE))</f>
        <v>0</v>
      </c>
      <c r="H57" s="4">
        <f>IF(ISNA(VLOOKUP($B57,feb09,6,FALSE)),0,VLOOKUP($B57,feb09,6,FALSE))</f>
        <v>0</v>
      </c>
      <c r="I57" s="4">
        <v>0</v>
      </c>
      <c r="J57" s="4">
        <v>0</v>
      </c>
      <c r="K57" s="4">
        <f>8-COUNTIF(C57:J57,"=0")</f>
        <v>1</v>
      </c>
      <c r="L57" s="6">
        <f>LARGE(C57:J57,1)+LARGE(C57:J57,2)+LARGE(C57:J57,3)+LARGE(C57:J57,4)</f>
        <v>26</v>
      </c>
    </row>
    <row r="58" spans="1:12" ht="14.25" customHeight="1">
      <c r="A58" s="7">
        <f t="shared" si="2"/>
        <v>51</v>
      </c>
      <c r="B58" s="3" t="s">
        <v>85</v>
      </c>
      <c r="C58" s="4">
        <f>IF(ISNA(VLOOKUP($B58,sep08,6,FALSE)),0,VLOOKUP($B58,sep08,6,FALSE))</f>
        <v>25</v>
      </c>
      <c r="D58" s="4">
        <f>IF(ISNA(VLOOKUP($B58,oct08,6,FALSE)),0,VLOOKUP($B58,oct08,6,FALSE))</f>
        <v>0</v>
      </c>
      <c r="E58" s="4">
        <f>IF(ISNA(VLOOKUP($B58,nov08,6,FALSE)),0,VLOOKUP($B58,nov08,6,FALSE))</f>
        <v>0</v>
      </c>
      <c r="F58" s="4">
        <f>IF(ISNA(VLOOKUP($B58,dec08,6,FALSE)),0,VLOOKUP($B58,dec08,6,FALSE))</f>
        <v>0</v>
      </c>
      <c r="G58" s="4">
        <f>IF(ISNA(VLOOKUP($B58,jan09,6,FALSE)),0,VLOOKUP($B58,jan09,6,FALSE))</f>
        <v>0</v>
      </c>
      <c r="H58" s="4">
        <f>IF(ISNA(VLOOKUP($B58,feb09,6,FALSE)),0,VLOOKUP($B58,feb09,6,FALSE))</f>
        <v>0</v>
      </c>
      <c r="I58" s="4">
        <v>0</v>
      </c>
      <c r="J58" s="4">
        <v>0</v>
      </c>
      <c r="K58" s="4">
        <f>8-COUNTIF(C58:J58,"=0")</f>
        <v>1</v>
      </c>
      <c r="L58" s="6">
        <f>LARGE(C58:J58,1)+LARGE(C58:J58,2)+LARGE(C58:J58,3)+LARGE(C58:J58,4)</f>
        <v>25</v>
      </c>
    </row>
    <row r="59" spans="1:12" ht="14.25" customHeight="1">
      <c r="A59" s="7">
        <f t="shared" si="2"/>
        <v>52</v>
      </c>
      <c r="B59" s="3" t="s">
        <v>169</v>
      </c>
      <c r="C59" s="4">
        <f>IF(ISNA(VLOOKUP($B59,sep08,6,FALSE)),0,VLOOKUP($B59,sep08,6,FALSE))</f>
        <v>0</v>
      </c>
      <c r="D59" s="4">
        <f>IF(ISNA(VLOOKUP($B59,oct08,6,FALSE)),0,VLOOKUP($B59,oct08,6,FALSE))</f>
        <v>0</v>
      </c>
      <c r="E59" s="4">
        <f>IF(ISNA(VLOOKUP($B59,nov08,6,FALSE)),0,VLOOKUP($B59,nov08,6,FALSE))</f>
        <v>0</v>
      </c>
      <c r="F59" s="4">
        <f>IF(ISNA(VLOOKUP($B59,dec08,6,FALSE)),0,VLOOKUP($B59,dec08,6,FALSE))</f>
        <v>0</v>
      </c>
      <c r="G59" s="4">
        <f>IF(ISNA(VLOOKUP($B59,jan09,6,FALSE)),0,VLOOKUP($B59,jan09,6,FALSE))</f>
        <v>25</v>
      </c>
      <c r="H59" s="4">
        <f>IF(ISNA(VLOOKUP($B59,feb09,6,FALSE)),0,VLOOKUP($B59,feb09,6,FALSE))</f>
        <v>0</v>
      </c>
      <c r="I59" s="4">
        <v>0</v>
      </c>
      <c r="J59" s="4">
        <v>0</v>
      </c>
      <c r="K59" s="4">
        <f>8-COUNTIF(C59:J59,"=0")</f>
        <v>1</v>
      </c>
      <c r="L59" s="6">
        <f>LARGE(C59:J59,1)+LARGE(C59:J59,2)+LARGE(C59:J59,3)+LARGE(C59:J59,4)</f>
        <v>25</v>
      </c>
    </row>
    <row r="60" spans="1:12" ht="14.25" customHeight="1">
      <c r="A60" s="7">
        <f t="shared" si="2"/>
        <v>53</v>
      </c>
      <c r="B60" s="3" t="s">
        <v>101</v>
      </c>
      <c r="C60" s="4">
        <f>IF(ISNA(VLOOKUP($B60,sep08,6,FALSE)),0,VLOOKUP($B60,sep08,6,FALSE))</f>
        <v>0</v>
      </c>
      <c r="D60" s="4">
        <f>IF(ISNA(VLOOKUP($B60,oct08,6,FALSE)),0,VLOOKUP($B60,oct08,6,FALSE))</f>
        <v>24</v>
      </c>
      <c r="E60" s="4">
        <f>IF(ISNA(VLOOKUP($B60,nov08,6,FALSE)),0,VLOOKUP($B60,nov08,6,FALSE))</f>
        <v>0</v>
      </c>
      <c r="F60" s="4">
        <f>IF(ISNA(VLOOKUP($B60,dec08,6,FALSE)),0,VLOOKUP($B60,dec08,6,FALSE))</f>
        <v>0</v>
      </c>
      <c r="G60" s="4">
        <f>IF(ISNA(VLOOKUP($B60,jan09,6,FALSE)),0,VLOOKUP($B60,jan09,6,FALSE))</f>
        <v>0</v>
      </c>
      <c r="H60" s="4">
        <f>IF(ISNA(VLOOKUP($B60,feb09,6,FALSE)),0,VLOOKUP($B60,feb09,6,FALSE))</f>
        <v>0</v>
      </c>
      <c r="I60" s="4">
        <v>0</v>
      </c>
      <c r="J60" s="4">
        <v>0</v>
      </c>
      <c r="K60" s="4">
        <f>8-COUNTIF(C60:J60,"=0")</f>
        <v>1</v>
      </c>
      <c r="L60" s="6">
        <f>LARGE(C60:J60,1)+LARGE(C60:J60,2)+LARGE(C60:J60,3)+LARGE(C60:J60,4)</f>
        <v>24</v>
      </c>
    </row>
    <row r="61" spans="1:12" ht="14.25" customHeight="1">
      <c r="A61" s="7">
        <f t="shared" si="2"/>
        <v>54</v>
      </c>
      <c r="B61" s="3" t="s">
        <v>173</v>
      </c>
      <c r="C61" s="4">
        <f>IF(ISNA(VLOOKUP($B61,sep08,6,FALSE)),0,VLOOKUP($B61,sep08,6,FALSE))</f>
        <v>0</v>
      </c>
      <c r="D61" s="4">
        <f>IF(ISNA(VLOOKUP($B61,oct08,6,FALSE)),0,VLOOKUP($B61,oct08,6,FALSE))</f>
        <v>0</v>
      </c>
      <c r="E61" s="4">
        <f>IF(ISNA(VLOOKUP($B61,nov08,6,FALSE)),0,VLOOKUP($B61,nov08,6,FALSE))</f>
        <v>0</v>
      </c>
      <c r="F61" s="4">
        <f>IF(ISNA(VLOOKUP($B61,dec08,6,FALSE)),0,VLOOKUP($B61,dec08,6,FALSE))</f>
        <v>0</v>
      </c>
      <c r="G61" s="4">
        <f>IF(ISNA(VLOOKUP($B61,jan09,6,FALSE)),0,VLOOKUP($B61,jan09,6,FALSE))</f>
        <v>24</v>
      </c>
      <c r="H61" s="4">
        <f>IF(ISNA(VLOOKUP($B61,feb09,6,FALSE)),0,VLOOKUP($B61,feb09,6,FALSE))</f>
        <v>0</v>
      </c>
      <c r="I61" s="4">
        <v>0</v>
      </c>
      <c r="J61" s="4">
        <v>0</v>
      </c>
      <c r="K61" s="4">
        <f>8-COUNTIF(C61:J61,"=0")</f>
        <v>1</v>
      </c>
      <c r="L61" s="6">
        <f>LARGE(C61:J61,1)+LARGE(C61:J61,2)+LARGE(C61:J61,3)+LARGE(C61:J61,4)</f>
        <v>24</v>
      </c>
    </row>
    <row r="62" ht="14.25" customHeight="1">
      <c r="A62" s="7"/>
    </row>
    <row r="63" ht="14.25" customHeight="1">
      <c r="A63" s="7"/>
    </row>
    <row r="64" spans="6:12" ht="14.25" customHeight="1">
      <c r="F64" s="6"/>
      <c r="G64" s="3"/>
      <c r="H64" s="3"/>
      <c r="I64" s="3"/>
      <c r="J64" s="3"/>
      <c r="K64" s="3"/>
      <c r="L64" s="3"/>
    </row>
  </sheetData>
  <conditionalFormatting sqref="C3:J3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9"/>
  <sheetViews>
    <sheetView workbookViewId="0" topLeftCell="A1">
      <selection activeCell="G13" sqref="G13"/>
    </sheetView>
  </sheetViews>
  <sheetFormatPr defaultColWidth="9.140625" defaultRowHeight="12.75"/>
  <cols>
    <col min="1" max="1" width="5.8515625" style="42" customWidth="1"/>
    <col min="2" max="2" width="30.421875" style="42" customWidth="1"/>
    <col min="3" max="16384" width="9.00390625" style="42" customWidth="1"/>
  </cols>
  <sheetData>
    <row r="1" ht="15.75" thickBot="1"/>
    <row r="2" spans="1:8" ht="13.5" customHeight="1">
      <c r="A2" s="52" t="s">
        <v>9</v>
      </c>
      <c r="B2" s="54" t="s">
        <v>15</v>
      </c>
      <c r="C2" s="56" t="s">
        <v>16</v>
      </c>
      <c r="D2" s="58" t="s">
        <v>6</v>
      </c>
      <c r="E2" s="52" t="s">
        <v>7</v>
      </c>
      <c r="F2" s="52" t="s">
        <v>12</v>
      </c>
      <c r="G2" s="52" t="s">
        <v>13</v>
      </c>
      <c r="H2" s="43"/>
    </row>
    <row r="3" spans="1:8" ht="13.5" customHeight="1" thickBot="1">
      <c r="A3" s="53" t="s">
        <v>8</v>
      </c>
      <c r="B3" s="55"/>
      <c r="C3" s="57"/>
      <c r="D3" s="59"/>
      <c r="E3" s="53"/>
      <c r="F3" s="53" t="s">
        <v>10</v>
      </c>
      <c r="G3" s="53" t="s">
        <v>11</v>
      </c>
      <c r="H3" s="43"/>
    </row>
    <row r="4" spans="1:8" s="51" customFormat="1" ht="15.75">
      <c r="A4" s="44">
        <v>14</v>
      </c>
      <c r="B4" s="45" t="s">
        <v>184</v>
      </c>
      <c r="C4" s="46">
        <v>350</v>
      </c>
      <c r="D4" s="47">
        <v>0</v>
      </c>
      <c r="E4" s="48">
        <v>350</v>
      </c>
      <c r="F4" s="49">
        <v>28</v>
      </c>
      <c r="G4" s="49"/>
      <c r="H4" s="50"/>
    </row>
    <row r="5" spans="1:8" s="51" customFormat="1" ht="15.75">
      <c r="A5" s="44">
        <v>7</v>
      </c>
      <c r="B5" s="45" t="s">
        <v>72</v>
      </c>
      <c r="C5" s="46">
        <v>390</v>
      </c>
      <c r="D5" s="47">
        <v>0</v>
      </c>
      <c r="E5" s="48">
        <v>390</v>
      </c>
      <c r="F5" s="49">
        <v>34</v>
      </c>
      <c r="G5" s="49"/>
      <c r="H5" s="50"/>
    </row>
    <row r="6" spans="1:8" s="51" customFormat="1" ht="15.75">
      <c r="A6" s="44">
        <v>17</v>
      </c>
      <c r="B6" s="45" t="s">
        <v>159</v>
      </c>
      <c r="C6" s="46">
        <v>310</v>
      </c>
      <c r="D6" s="47">
        <v>0</v>
      </c>
      <c r="E6" s="48">
        <v>310</v>
      </c>
      <c r="F6" s="49"/>
      <c r="G6" s="49">
        <v>45</v>
      </c>
      <c r="H6" s="50"/>
    </row>
    <row r="7" spans="1:8" s="51" customFormat="1" ht="15.75">
      <c r="A7" s="44">
        <v>9</v>
      </c>
      <c r="B7" s="45" t="s">
        <v>45</v>
      </c>
      <c r="C7" s="46">
        <v>380</v>
      </c>
      <c r="D7" s="47">
        <v>0</v>
      </c>
      <c r="E7" s="48">
        <v>380</v>
      </c>
      <c r="F7" s="49"/>
      <c r="G7" s="49">
        <v>50</v>
      </c>
      <c r="H7" s="50"/>
    </row>
    <row r="8" spans="1:8" s="51" customFormat="1" ht="15.75">
      <c r="A8" s="44">
        <v>16</v>
      </c>
      <c r="B8" s="45" t="s">
        <v>127</v>
      </c>
      <c r="C8" s="46">
        <v>320</v>
      </c>
      <c r="D8" s="47">
        <v>0</v>
      </c>
      <c r="E8" s="48">
        <v>320</v>
      </c>
      <c r="F8" s="49">
        <v>26</v>
      </c>
      <c r="G8" s="49"/>
      <c r="H8" s="50"/>
    </row>
    <row r="9" spans="1:8" s="51" customFormat="1" ht="15.75">
      <c r="A9" s="48">
        <v>18</v>
      </c>
      <c r="B9" s="45" t="s">
        <v>67</v>
      </c>
      <c r="C9" s="46">
        <v>340</v>
      </c>
      <c r="D9" s="47">
        <v>30</v>
      </c>
      <c r="E9" s="48">
        <v>310</v>
      </c>
      <c r="F9" s="49">
        <v>25</v>
      </c>
      <c r="G9" s="49"/>
      <c r="H9" s="50"/>
    </row>
    <row r="10" spans="1:8" s="51" customFormat="1" ht="15.75">
      <c r="A10" s="44" t="s">
        <v>154</v>
      </c>
      <c r="B10" s="45" t="s">
        <v>192</v>
      </c>
      <c r="C10" s="46">
        <v>180</v>
      </c>
      <c r="D10" s="47">
        <v>0</v>
      </c>
      <c r="E10" s="48">
        <v>180</v>
      </c>
      <c r="F10" s="49"/>
      <c r="G10" s="49">
        <v>34</v>
      </c>
      <c r="H10" s="50"/>
    </row>
    <row r="11" spans="1:8" s="51" customFormat="1" ht="15.75">
      <c r="A11" s="44">
        <v>5</v>
      </c>
      <c r="B11" s="45" t="s">
        <v>70</v>
      </c>
      <c r="C11" s="46">
        <v>470</v>
      </c>
      <c r="D11" s="47">
        <v>40</v>
      </c>
      <c r="E11" s="48">
        <v>430</v>
      </c>
      <c r="F11" s="49">
        <v>36</v>
      </c>
      <c r="G11" s="49"/>
      <c r="H11" s="50"/>
    </row>
    <row r="12" spans="1:8" s="51" customFormat="1" ht="15.75">
      <c r="A12" s="44"/>
      <c r="B12" s="45" t="s">
        <v>47</v>
      </c>
      <c r="C12" s="46"/>
      <c r="D12" s="47"/>
      <c r="E12" s="48"/>
      <c r="F12" s="49"/>
      <c r="G12" s="49">
        <v>50</v>
      </c>
      <c r="H12" s="50"/>
    </row>
    <row r="13" spans="1:8" s="51" customFormat="1" ht="15.75">
      <c r="A13" s="44">
        <v>3</v>
      </c>
      <c r="B13" s="45" t="s">
        <v>46</v>
      </c>
      <c r="C13" s="46">
        <v>480</v>
      </c>
      <c r="D13" s="47">
        <v>20</v>
      </c>
      <c r="E13" s="48">
        <v>460</v>
      </c>
      <c r="F13" s="49">
        <v>41</v>
      </c>
      <c r="G13" s="49"/>
      <c r="H13" s="50"/>
    </row>
    <row r="14" spans="1:8" s="51" customFormat="1" ht="15.75">
      <c r="A14" s="44">
        <v>21</v>
      </c>
      <c r="B14" s="45" t="s">
        <v>98</v>
      </c>
      <c r="C14" s="46">
        <v>300</v>
      </c>
      <c r="D14" s="47">
        <v>10</v>
      </c>
      <c r="E14" s="48">
        <v>290</v>
      </c>
      <c r="F14" s="49"/>
      <c r="G14" s="49">
        <v>41</v>
      </c>
      <c r="H14" s="50"/>
    </row>
    <row r="15" spans="1:8" s="51" customFormat="1" ht="15.75">
      <c r="A15" s="44">
        <v>37</v>
      </c>
      <c r="B15" s="45" t="s">
        <v>201</v>
      </c>
      <c r="C15" s="46">
        <v>110</v>
      </c>
      <c r="D15" s="47">
        <v>40</v>
      </c>
      <c r="E15" s="48">
        <v>70</v>
      </c>
      <c r="F15" s="49"/>
      <c r="G15" s="49">
        <v>31</v>
      </c>
      <c r="H15" s="50"/>
    </row>
    <row r="16" spans="1:8" s="51" customFormat="1" ht="15.75">
      <c r="A16" s="44">
        <v>8</v>
      </c>
      <c r="B16" s="45" t="s">
        <v>5</v>
      </c>
      <c r="C16" s="46">
        <v>410</v>
      </c>
      <c r="D16" s="47">
        <v>20</v>
      </c>
      <c r="E16" s="48">
        <v>390</v>
      </c>
      <c r="F16" s="49">
        <v>33</v>
      </c>
      <c r="G16" s="49"/>
      <c r="H16" s="50"/>
    </row>
    <row r="17" spans="1:8" s="51" customFormat="1" ht="15.75">
      <c r="A17" s="44">
        <v>6</v>
      </c>
      <c r="B17" s="45" t="s">
        <v>129</v>
      </c>
      <c r="C17" s="46">
        <v>410</v>
      </c>
      <c r="D17" s="47">
        <v>0</v>
      </c>
      <c r="E17" s="48">
        <v>410</v>
      </c>
      <c r="F17" s="49">
        <v>35</v>
      </c>
      <c r="G17" s="49"/>
      <c r="H17" s="50"/>
    </row>
    <row r="18" spans="1:8" s="51" customFormat="1" ht="15.75">
      <c r="A18" s="44">
        <v>2</v>
      </c>
      <c r="B18" s="45" t="s">
        <v>30</v>
      </c>
      <c r="C18" s="46">
        <v>530</v>
      </c>
      <c r="D18" s="47">
        <v>40</v>
      </c>
      <c r="E18" s="48">
        <v>490</v>
      </c>
      <c r="F18" s="49">
        <v>45</v>
      </c>
      <c r="G18" s="49"/>
      <c r="H18" s="50"/>
    </row>
    <row r="19" spans="1:8" s="51" customFormat="1" ht="15.75">
      <c r="A19" s="44">
        <v>27</v>
      </c>
      <c r="B19" s="45" t="s">
        <v>52</v>
      </c>
      <c r="C19" s="46">
        <v>240</v>
      </c>
      <c r="D19" s="47">
        <v>20</v>
      </c>
      <c r="E19" s="48">
        <v>220</v>
      </c>
      <c r="F19" s="49">
        <v>17</v>
      </c>
      <c r="G19" s="49"/>
      <c r="H19" s="50"/>
    </row>
    <row r="20" spans="1:8" s="51" customFormat="1" ht="15.75">
      <c r="A20" s="44">
        <v>15</v>
      </c>
      <c r="B20" s="45" t="s">
        <v>185</v>
      </c>
      <c r="C20" s="46">
        <v>380</v>
      </c>
      <c r="D20" s="47">
        <v>30</v>
      </c>
      <c r="E20" s="48">
        <v>350</v>
      </c>
      <c r="F20" s="49">
        <v>27</v>
      </c>
      <c r="G20" s="49"/>
      <c r="H20" s="50"/>
    </row>
    <row r="21" spans="1:8" s="51" customFormat="1" ht="15.75">
      <c r="A21" s="44">
        <v>35</v>
      </c>
      <c r="B21" s="45" t="s">
        <v>119</v>
      </c>
      <c r="C21" s="46">
        <v>190</v>
      </c>
      <c r="D21" s="47">
        <v>30</v>
      </c>
      <c r="E21" s="48">
        <v>160</v>
      </c>
      <c r="F21" s="49"/>
      <c r="G21" s="49">
        <v>32</v>
      </c>
      <c r="H21" s="50"/>
    </row>
    <row r="22" spans="1:8" s="51" customFormat="1" ht="15.75">
      <c r="A22" s="44" t="s">
        <v>186</v>
      </c>
      <c r="B22" s="45" t="s">
        <v>187</v>
      </c>
      <c r="C22" s="46">
        <v>290</v>
      </c>
      <c r="D22" s="47">
        <v>0</v>
      </c>
      <c r="E22" s="48">
        <v>290</v>
      </c>
      <c r="F22" s="49">
        <v>24</v>
      </c>
      <c r="G22" s="49"/>
      <c r="H22" s="50"/>
    </row>
    <row r="23" spans="1:8" s="51" customFormat="1" ht="15.75">
      <c r="A23" s="44">
        <v>4</v>
      </c>
      <c r="B23" s="37" t="s">
        <v>17</v>
      </c>
      <c r="C23" s="46">
        <v>430</v>
      </c>
      <c r="D23" s="47">
        <v>0</v>
      </c>
      <c r="E23" s="48">
        <v>430</v>
      </c>
      <c r="F23" s="49">
        <v>38</v>
      </c>
      <c r="G23" s="49"/>
      <c r="H23" s="50"/>
    </row>
    <row r="24" spans="1:8" s="51" customFormat="1" ht="15.75">
      <c r="A24" s="44">
        <v>31</v>
      </c>
      <c r="B24" s="45" t="s">
        <v>191</v>
      </c>
      <c r="C24" s="46">
        <v>240</v>
      </c>
      <c r="D24" s="47">
        <v>40</v>
      </c>
      <c r="E24" s="48">
        <v>200</v>
      </c>
      <c r="F24" s="49">
        <v>14</v>
      </c>
      <c r="G24" s="49"/>
      <c r="H24" s="50"/>
    </row>
    <row r="25" spans="1:8" s="51" customFormat="1" ht="15.75">
      <c r="A25" s="44" t="s">
        <v>59</v>
      </c>
      <c r="B25" s="45" t="s">
        <v>189</v>
      </c>
      <c r="C25" s="46">
        <v>210</v>
      </c>
      <c r="D25" s="47">
        <v>0</v>
      </c>
      <c r="E25" s="48">
        <v>210</v>
      </c>
      <c r="F25" s="49"/>
      <c r="G25" s="49">
        <v>35</v>
      </c>
      <c r="H25" s="50"/>
    </row>
    <row r="26" spans="1:8" s="51" customFormat="1" ht="15.75">
      <c r="A26" s="44" t="s">
        <v>154</v>
      </c>
      <c r="B26" s="45" t="s">
        <v>193</v>
      </c>
      <c r="C26" s="46">
        <v>180</v>
      </c>
      <c r="D26" s="47">
        <v>0</v>
      </c>
      <c r="E26" s="48">
        <v>180</v>
      </c>
      <c r="F26" s="49"/>
      <c r="G26" s="49">
        <v>34</v>
      </c>
      <c r="H26" s="50"/>
    </row>
    <row r="27" spans="1:8" s="51" customFormat="1" ht="15.75">
      <c r="A27" s="44"/>
      <c r="B27" s="45" t="s">
        <v>200</v>
      </c>
      <c r="C27" s="46">
        <v>110</v>
      </c>
      <c r="D27" s="47">
        <v>40</v>
      </c>
      <c r="E27" s="48">
        <v>70</v>
      </c>
      <c r="F27" s="49"/>
      <c r="G27" s="49">
        <v>31</v>
      </c>
      <c r="H27" s="50"/>
    </row>
    <row r="28" spans="1:8" s="51" customFormat="1" ht="15.75">
      <c r="A28" s="44" t="s">
        <v>59</v>
      </c>
      <c r="B28" s="45" t="s">
        <v>190</v>
      </c>
      <c r="C28" s="46">
        <v>210</v>
      </c>
      <c r="D28" s="47">
        <v>0</v>
      </c>
      <c r="E28" s="48">
        <v>210</v>
      </c>
      <c r="F28" s="49">
        <v>16</v>
      </c>
      <c r="G28" s="49"/>
      <c r="H28" s="50"/>
    </row>
    <row r="29" spans="1:8" s="51" customFormat="1" ht="15.75">
      <c r="A29" s="44">
        <v>36</v>
      </c>
      <c r="B29" s="45" t="s">
        <v>164</v>
      </c>
      <c r="C29" s="46">
        <v>140</v>
      </c>
      <c r="D29" s="47">
        <v>0</v>
      </c>
      <c r="E29" s="48">
        <v>140</v>
      </c>
      <c r="F29" s="49">
        <v>12</v>
      </c>
      <c r="G29" s="49"/>
      <c r="H29" s="50"/>
    </row>
    <row r="30" spans="1:8" s="51" customFormat="1" ht="15.75">
      <c r="A30" s="44">
        <v>1</v>
      </c>
      <c r="B30" s="45" t="s">
        <v>2</v>
      </c>
      <c r="C30" s="46">
        <v>490</v>
      </c>
      <c r="D30" s="47">
        <v>0</v>
      </c>
      <c r="E30" s="48">
        <v>490</v>
      </c>
      <c r="F30" s="49">
        <v>50</v>
      </c>
      <c r="G30" s="49"/>
      <c r="H30" s="50"/>
    </row>
    <row r="31" spans="1:8" s="51" customFormat="1" ht="15.75">
      <c r="A31" s="44">
        <v>26</v>
      </c>
      <c r="B31" s="45" t="s">
        <v>128</v>
      </c>
      <c r="C31" s="46">
        <v>250</v>
      </c>
      <c r="D31" s="47">
        <v>20</v>
      </c>
      <c r="E31" s="48">
        <v>230</v>
      </c>
      <c r="F31" s="49">
        <v>18</v>
      </c>
      <c r="G31" s="49"/>
      <c r="H31" s="50"/>
    </row>
    <row r="32" spans="1:8" s="51" customFormat="1" ht="15.75">
      <c r="A32" s="44">
        <v>34</v>
      </c>
      <c r="B32" s="45" t="s">
        <v>194</v>
      </c>
      <c r="C32" s="46">
        <v>170</v>
      </c>
      <c r="D32" s="47">
        <v>0</v>
      </c>
      <c r="E32" s="48">
        <v>170</v>
      </c>
      <c r="F32" s="49">
        <v>13</v>
      </c>
      <c r="G32" s="49"/>
      <c r="H32" s="50"/>
    </row>
    <row r="33" spans="1:8" s="51" customFormat="1" ht="15.75">
      <c r="A33" s="44">
        <v>13</v>
      </c>
      <c r="B33" s="45" t="s">
        <v>69</v>
      </c>
      <c r="C33" s="46">
        <v>390</v>
      </c>
      <c r="D33" s="47">
        <v>20</v>
      </c>
      <c r="E33" s="48">
        <v>370</v>
      </c>
      <c r="F33" s="49">
        <v>29</v>
      </c>
      <c r="G33" s="49"/>
      <c r="H33" s="50"/>
    </row>
    <row r="34" spans="1:8" s="51" customFormat="1" ht="15.75">
      <c r="A34" s="44">
        <v>11</v>
      </c>
      <c r="B34" s="45" t="s">
        <v>148</v>
      </c>
      <c r="C34" s="46">
        <v>370</v>
      </c>
      <c r="D34" s="47">
        <v>0</v>
      </c>
      <c r="E34" s="48">
        <v>370</v>
      </c>
      <c r="F34" s="49">
        <v>31</v>
      </c>
      <c r="G34" s="49"/>
      <c r="H34" s="50"/>
    </row>
    <row r="35" spans="1:8" s="51" customFormat="1" ht="15.75">
      <c r="A35" s="44">
        <v>12</v>
      </c>
      <c r="B35" s="45" t="s">
        <v>107</v>
      </c>
      <c r="C35" s="46">
        <v>380</v>
      </c>
      <c r="D35" s="47">
        <v>10</v>
      </c>
      <c r="E35" s="48">
        <v>370</v>
      </c>
      <c r="F35" s="49">
        <v>30</v>
      </c>
      <c r="G35" s="49"/>
      <c r="H35" s="50"/>
    </row>
    <row r="36" spans="1:8" s="51" customFormat="1" ht="15.75">
      <c r="A36" s="44" t="s">
        <v>186</v>
      </c>
      <c r="B36" s="45" t="s">
        <v>18</v>
      </c>
      <c r="C36" s="46">
        <v>290</v>
      </c>
      <c r="D36" s="47">
        <v>0</v>
      </c>
      <c r="E36" s="48">
        <v>290</v>
      </c>
      <c r="F36" s="49">
        <v>24</v>
      </c>
      <c r="G36" s="49"/>
      <c r="H36" s="50"/>
    </row>
    <row r="37" spans="1:8" s="51" customFormat="1" ht="15.75">
      <c r="A37" s="44">
        <v>22</v>
      </c>
      <c r="B37" s="45" t="s">
        <v>197</v>
      </c>
      <c r="C37" s="46">
        <v>270</v>
      </c>
      <c r="D37" s="47">
        <v>10</v>
      </c>
      <c r="E37" s="48">
        <v>260</v>
      </c>
      <c r="F37" s="49">
        <v>22</v>
      </c>
      <c r="G37" s="49"/>
      <c r="H37" s="50"/>
    </row>
    <row r="38" spans="1:8" s="51" customFormat="1" ht="15.75">
      <c r="A38" s="44" t="s">
        <v>181</v>
      </c>
      <c r="B38" s="45" t="s">
        <v>188</v>
      </c>
      <c r="C38" s="46">
        <v>280</v>
      </c>
      <c r="D38" s="47">
        <v>20</v>
      </c>
      <c r="E38" s="48">
        <v>260</v>
      </c>
      <c r="F38" s="49">
        <v>21</v>
      </c>
      <c r="G38" s="49"/>
      <c r="H38" s="50"/>
    </row>
    <row r="39" spans="1:8" s="51" customFormat="1" ht="15.75">
      <c r="A39" s="44">
        <v>25</v>
      </c>
      <c r="B39" s="45" t="s">
        <v>196</v>
      </c>
      <c r="C39" s="46">
        <v>230</v>
      </c>
      <c r="D39" s="47">
        <v>0</v>
      </c>
      <c r="E39" s="48">
        <v>230</v>
      </c>
      <c r="F39" s="49"/>
      <c r="G39" s="49">
        <v>36</v>
      </c>
      <c r="H39" s="50"/>
    </row>
    <row r="40" spans="1:8" s="51" customFormat="1" ht="15.75">
      <c r="A40" s="44">
        <v>10</v>
      </c>
      <c r="B40" s="45" t="s">
        <v>0</v>
      </c>
      <c r="C40" s="46">
        <v>410</v>
      </c>
      <c r="D40" s="47">
        <v>30</v>
      </c>
      <c r="E40" s="48">
        <v>380</v>
      </c>
      <c r="F40" s="49">
        <v>32</v>
      </c>
      <c r="G40" s="49"/>
      <c r="H40" s="50"/>
    </row>
    <row r="41" spans="1:8" s="51" customFormat="1" ht="15.75">
      <c r="A41" s="44" t="s">
        <v>181</v>
      </c>
      <c r="B41" s="45" t="s">
        <v>19</v>
      </c>
      <c r="C41" s="46">
        <v>280</v>
      </c>
      <c r="D41" s="47">
        <v>20</v>
      </c>
      <c r="E41" s="48">
        <v>260</v>
      </c>
      <c r="F41" s="49">
        <v>21</v>
      </c>
      <c r="G41" s="49"/>
      <c r="H41" s="50"/>
    </row>
    <row r="42" spans="1:8" s="51" customFormat="1" ht="15.75">
      <c r="A42" s="44"/>
      <c r="B42" s="45" t="s">
        <v>198</v>
      </c>
      <c r="C42" s="46"/>
      <c r="D42" s="47"/>
      <c r="E42" s="48"/>
      <c r="F42" s="49"/>
      <c r="G42" s="49">
        <v>38</v>
      </c>
      <c r="H42" s="50"/>
    </row>
    <row r="43" spans="1:8" s="51" customFormat="1" ht="15.75">
      <c r="A43" s="44"/>
      <c r="B43" s="45" t="s">
        <v>195</v>
      </c>
      <c r="C43" s="46"/>
      <c r="D43" s="47"/>
      <c r="E43" s="48"/>
      <c r="F43" s="49">
        <v>19</v>
      </c>
      <c r="G43" s="49"/>
      <c r="H43" s="50"/>
    </row>
    <row r="44" spans="1:8" s="51" customFormat="1" ht="15.75">
      <c r="A44" s="44">
        <v>30</v>
      </c>
      <c r="B44" s="45" t="s">
        <v>153</v>
      </c>
      <c r="C44" s="46">
        <v>410</v>
      </c>
      <c r="D44" s="47">
        <v>200</v>
      </c>
      <c r="E44" s="48">
        <v>210</v>
      </c>
      <c r="F44" s="49">
        <v>15</v>
      </c>
      <c r="G44" s="49"/>
      <c r="H44" s="50"/>
    </row>
    <row r="45" spans="1:8" s="51" customFormat="1" ht="15">
      <c r="A45" s="42"/>
      <c r="B45" s="42"/>
      <c r="C45" s="42"/>
      <c r="D45" s="42"/>
      <c r="E45" s="42"/>
      <c r="F45" s="42"/>
      <c r="G45" s="42"/>
      <c r="H45" s="50"/>
    </row>
    <row r="46" spans="1:8" s="51" customFormat="1" ht="15">
      <c r="A46" s="42"/>
      <c r="B46" s="42"/>
      <c r="C46" s="42"/>
      <c r="D46" s="42"/>
      <c r="E46" s="42"/>
      <c r="F46" s="42"/>
      <c r="G46" s="42"/>
      <c r="H46" s="50"/>
    </row>
    <row r="47" spans="1:8" s="51" customFormat="1" ht="15">
      <c r="A47" s="42"/>
      <c r="B47" s="42"/>
      <c r="C47" s="42"/>
      <c r="D47" s="42"/>
      <c r="E47" s="42"/>
      <c r="F47" s="42"/>
      <c r="G47" s="42"/>
      <c r="H47" s="50"/>
    </row>
    <row r="48" spans="1:8" s="51" customFormat="1" ht="15">
      <c r="A48" s="42"/>
      <c r="B48" s="42"/>
      <c r="C48" s="42"/>
      <c r="D48" s="42"/>
      <c r="E48" s="42"/>
      <c r="F48" s="42"/>
      <c r="G48" s="42"/>
      <c r="H48" s="50"/>
    </row>
    <row r="49" spans="1:8" s="51" customFormat="1" ht="15">
      <c r="A49" s="42"/>
      <c r="B49" s="42"/>
      <c r="C49" s="42"/>
      <c r="D49" s="42"/>
      <c r="E49" s="42"/>
      <c r="F49" s="42"/>
      <c r="G49" s="42"/>
      <c r="H49" s="50"/>
    </row>
    <row r="50" spans="1:8" s="51" customFormat="1" ht="15">
      <c r="A50" s="42"/>
      <c r="B50" s="42"/>
      <c r="C50" s="42"/>
      <c r="D50" s="42"/>
      <c r="E50" s="42"/>
      <c r="F50" s="42"/>
      <c r="G50" s="42"/>
      <c r="H50" s="50"/>
    </row>
    <row r="51" spans="1:8" s="51" customFormat="1" ht="15">
      <c r="A51" s="42"/>
      <c r="B51" s="42"/>
      <c r="C51" s="42"/>
      <c r="D51" s="42"/>
      <c r="E51" s="42"/>
      <c r="F51" s="42"/>
      <c r="G51" s="42"/>
      <c r="H51" s="50"/>
    </row>
    <row r="52" spans="1:8" s="51" customFormat="1" ht="15">
      <c r="A52" s="42"/>
      <c r="B52" s="42"/>
      <c r="C52" s="42"/>
      <c r="D52" s="42"/>
      <c r="E52" s="42"/>
      <c r="F52" s="42"/>
      <c r="G52" s="42"/>
      <c r="H52" s="50"/>
    </row>
    <row r="53" spans="1:8" s="51" customFormat="1" ht="15">
      <c r="A53" s="42"/>
      <c r="B53" s="42"/>
      <c r="C53" s="42"/>
      <c r="D53" s="42"/>
      <c r="E53" s="42"/>
      <c r="F53" s="42"/>
      <c r="G53" s="42"/>
      <c r="H53" s="50"/>
    </row>
    <row r="54" spans="1:8" s="51" customFormat="1" ht="15">
      <c r="A54" s="42"/>
      <c r="B54" s="42"/>
      <c r="C54" s="42"/>
      <c r="D54" s="42"/>
      <c r="E54" s="42"/>
      <c r="F54" s="42"/>
      <c r="G54" s="42"/>
      <c r="H54" s="50"/>
    </row>
    <row r="55" spans="1:8" s="51" customFormat="1" ht="15">
      <c r="A55" s="42"/>
      <c r="B55" s="42"/>
      <c r="C55" s="42"/>
      <c r="D55" s="42"/>
      <c r="E55" s="42"/>
      <c r="F55" s="42"/>
      <c r="G55" s="42"/>
      <c r="H55" s="50"/>
    </row>
    <row r="56" spans="1:8" s="51" customFormat="1" ht="15">
      <c r="A56" s="42"/>
      <c r="B56" s="42"/>
      <c r="C56" s="42"/>
      <c r="D56" s="42"/>
      <c r="E56" s="42"/>
      <c r="F56" s="42"/>
      <c r="G56" s="42"/>
      <c r="H56" s="50"/>
    </row>
    <row r="57" spans="1:8" s="51" customFormat="1" ht="15">
      <c r="A57" s="42"/>
      <c r="B57" s="42"/>
      <c r="C57" s="42"/>
      <c r="D57" s="42"/>
      <c r="E57" s="42"/>
      <c r="F57" s="42"/>
      <c r="G57" s="42"/>
      <c r="H57" s="50"/>
    </row>
    <row r="58" spans="1:8" s="51" customFormat="1" ht="15">
      <c r="A58" s="42"/>
      <c r="B58" s="42"/>
      <c r="C58" s="42"/>
      <c r="D58" s="42"/>
      <c r="E58" s="42"/>
      <c r="F58" s="42"/>
      <c r="G58" s="42"/>
      <c r="H58" s="50"/>
    </row>
    <row r="59" spans="1:8" s="51" customFormat="1" ht="15">
      <c r="A59" s="42"/>
      <c r="B59" s="42"/>
      <c r="C59" s="42"/>
      <c r="D59" s="42"/>
      <c r="E59" s="42"/>
      <c r="F59" s="42"/>
      <c r="G59" s="42"/>
      <c r="H59" s="50"/>
    </row>
    <row r="60" spans="1:8" s="51" customFormat="1" ht="15">
      <c r="A60" s="42"/>
      <c r="B60" s="42"/>
      <c r="C60" s="42"/>
      <c r="D60" s="42"/>
      <c r="E60" s="42"/>
      <c r="F60" s="42"/>
      <c r="G60" s="42"/>
      <c r="H60" s="50"/>
    </row>
    <row r="61" spans="1:8" s="51" customFormat="1" ht="15">
      <c r="A61" s="42"/>
      <c r="B61" s="42"/>
      <c r="C61" s="42"/>
      <c r="D61" s="42"/>
      <c r="E61" s="42"/>
      <c r="F61" s="42"/>
      <c r="G61" s="42"/>
      <c r="H61" s="50"/>
    </row>
    <row r="62" spans="1:8" s="51" customFormat="1" ht="15">
      <c r="A62" s="42"/>
      <c r="B62" s="42"/>
      <c r="C62" s="42"/>
      <c r="D62" s="42"/>
      <c r="E62" s="42"/>
      <c r="F62" s="42"/>
      <c r="G62" s="42"/>
      <c r="H62" s="50"/>
    </row>
    <row r="63" spans="1:8" s="51" customFormat="1" ht="15">
      <c r="A63" s="42"/>
      <c r="B63" s="42"/>
      <c r="C63" s="42"/>
      <c r="D63" s="42"/>
      <c r="E63" s="42"/>
      <c r="F63" s="42"/>
      <c r="G63" s="42"/>
      <c r="H63" s="50"/>
    </row>
    <row r="64" spans="1:8" s="51" customFormat="1" ht="15">
      <c r="A64" s="42"/>
      <c r="B64" s="42"/>
      <c r="C64" s="42"/>
      <c r="D64" s="42"/>
      <c r="E64" s="42"/>
      <c r="F64" s="42"/>
      <c r="G64" s="42"/>
      <c r="H64" s="50"/>
    </row>
    <row r="65" spans="1:8" s="51" customFormat="1" ht="15">
      <c r="A65" s="42"/>
      <c r="B65" s="42"/>
      <c r="C65" s="42"/>
      <c r="D65" s="42"/>
      <c r="E65" s="42"/>
      <c r="F65" s="42"/>
      <c r="G65" s="42"/>
      <c r="H65" s="50"/>
    </row>
    <row r="66" spans="1:8" s="51" customFormat="1" ht="15">
      <c r="A66" s="42"/>
      <c r="B66" s="42"/>
      <c r="C66" s="42"/>
      <c r="D66" s="42"/>
      <c r="E66" s="42"/>
      <c r="F66" s="42"/>
      <c r="G66" s="42"/>
      <c r="H66" s="50"/>
    </row>
    <row r="67" spans="1:8" s="51" customFormat="1" ht="15">
      <c r="A67" s="42"/>
      <c r="B67" s="42"/>
      <c r="C67" s="42"/>
      <c r="D67" s="42"/>
      <c r="E67" s="42"/>
      <c r="F67" s="42"/>
      <c r="G67" s="42"/>
      <c r="H67" s="50"/>
    </row>
    <row r="68" spans="1:8" s="51" customFormat="1" ht="15">
      <c r="A68" s="42"/>
      <c r="B68" s="42"/>
      <c r="C68" s="42"/>
      <c r="D68" s="42"/>
      <c r="E68" s="42"/>
      <c r="F68" s="42"/>
      <c r="G68" s="42"/>
      <c r="H68" s="50"/>
    </row>
    <row r="69" spans="1:8" s="51" customFormat="1" ht="15">
      <c r="A69" s="42"/>
      <c r="B69" s="42"/>
      <c r="C69" s="42"/>
      <c r="D69" s="42"/>
      <c r="E69" s="42"/>
      <c r="F69" s="42"/>
      <c r="G69" s="42"/>
      <c r="H69" s="50"/>
    </row>
  </sheetData>
  <sheetProtection/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6"/>
  <sheetViews>
    <sheetView workbookViewId="0" topLeftCell="A1">
      <selection activeCell="G66" sqref="G4:G66"/>
    </sheetView>
  </sheetViews>
  <sheetFormatPr defaultColWidth="9.140625" defaultRowHeight="12.75"/>
  <cols>
    <col min="1" max="1" width="5.8515625" style="42" customWidth="1"/>
    <col min="2" max="2" width="30.421875" style="42" customWidth="1"/>
    <col min="3" max="16384" width="9.00390625" style="42" customWidth="1"/>
  </cols>
  <sheetData>
    <row r="1" ht="15.75" thickBot="1"/>
    <row r="2" spans="1:8" ht="13.5" customHeight="1">
      <c r="A2" s="52" t="s">
        <v>9</v>
      </c>
      <c r="B2" s="54" t="s">
        <v>15</v>
      </c>
      <c r="C2" s="56" t="s">
        <v>16</v>
      </c>
      <c r="D2" s="58" t="s">
        <v>6</v>
      </c>
      <c r="E2" s="52" t="s">
        <v>7</v>
      </c>
      <c r="F2" s="52" t="s">
        <v>12</v>
      </c>
      <c r="G2" s="52" t="s">
        <v>13</v>
      </c>
      <c r="H2" s="43"/>
    </row>
    <row r="3" spans="1:8" ht="13.5" customHeight="1" thickBot="1">
      <c r="A3" s="53" t="s">
        <v>8</v>
      </c>
      <c r="B3" s="55"/>
      <c r="C3" s="57"/>
      <c r="D3" s="59"/>
      <c r="E3" s="53"/>
      <c r="F3" s="53" t="s">
        <v>10</v>
      </c>
      <c r="G3" s="53" t="s">
        <v>11</v>
      </c>
      <c r="H3" s="43"/>
    </row>
    <row r="4" spans="1:8" s="51" customFormat="1" ht="15.75">
      <c r="A4" s="44" t="s">
        <v>158</v>
      </c>
      <c r="B4" s="45" t="s">
        <v>159</v>
      </c>
      <c r="C4" s="46">
        <v>220</v>
      </c>
      <c r="D4" s="47">
        <v>0</v>
      </c>
      <c r="E4" s="48">
        <v>220</v>
      </c>
      <c r="F4" s="49"/>
      <c r="G4" s="49">
        <v>32</v>
      </c>
      <c r="H4" s="50"/>
    </row>
    <row r="5" spans="1:8" s="51" customFormat="1" ht="15.75">
      <c r="A5" s="44">
        <v>5</v>
      </c>
      <c r="B5" s="45" t="s">
        <v>45</v>
      </c>
      <c r="C5" s="46">
        <v>420</v>
      </c>
      <c r="D5" s="47">
        <v>0</v>
      </c>
      <c r="E5" s="48">
        <v>420</v>
      </c>
      <c r="F5" s="49"/>
      <c r="G5" s="49">
        <v>50</v>
      </c>
      <c r="H5" s="50"/>
    </row>
    <row r="6" spans="1:8" s="51" customFormat="1" ht="15.75">
      <c r="A6" s="44" t="s">
        <v>165</v>
      </c>
      <c r="B6" s="45" t="s">
        <v>174</v>
      </c>
      <c r="C6" s="46">
        <v>190</v>
      </c>
      <c r="D6" s="47">
        <v>0</v>
      </c>
      <c r="E6" s="48">
        <v>190</v>
      </c>
      <c r="F6" s="49">
        <v>5</v>
      </c>
      <c r="G6" s="49"/>
      <c r="H6" s="50"/>
    </row>
    <row r="7" spans="1:8" s="51" customFormat="1" ht="15.75">
      <c r="A7" s="44">
        <v>27</v>
      </c>
      <c r="B7" s="37" t="s">
        <v>127</v>
      </c>
      <c r="C7" s="46">
        <v>310</v>
      </c>
      <c r="D7" s="47">
        <v>15</v>
      </c>
      <c r="E7" s="48">
        <v>295</v>
      </c>
      <c r="F7" s="49">
        <v>18</v>
      </c>
      <c r="G7" s="49"/>
      <c r="H7" s="50"/>
    </row>
    <row r="8" spans="1:8" s="51" customFormat="1" ht="15.75">
      <c r="A8" s="44" t="s">
        <v>165</v>
      </c>
      <c r="B8" s="45" t="s">
        <v>175</v>
      </c>
      <c r="C8" s="46">
        <v>190</v>
      </c>
      <c r="D8" s="47">
        <v>0</v>
      </c>
      <c r="E8" s="48">
        <v>190</v>
      </c>
      <c r="F8" s="49"/>
      <c r="G8" s="49">
        <v>28</v>
      </c>
      <c r="H8" s="50"/>
    </row>
    <row r="9" spans="1:8" s="51" customFormat="1" ht="15.75">
      <c r="A9" s="44">
        <v>52</v>
      </c>
      <c r="B9" s="45" t="s">
        <v>67</v>
      </c>
      <c r="C9" s="46">
        <v>150</v>
      </c>
      <c r="D9" s="47">
        <v>135</v>
      </c>
      <c r="E9" s="48">
        <v>15</v>
      </c>
      <c r="F9" s="49">
        <v>2</v>
      </c>
      <c r="G9" s="49"/>
      <c r="H9" s="50"/>
    </row>
    <row r="10" spans="1:8" s="51" customFormat="1" ht="15.75">
      <c r="A10" s="44" t="s">
        <v>134</v>
      </c>
      <c r="B10" s="45" t="s">
        <v>62</v>
      </c>
      <c r="C10" s="46">
        <v>330</v>
      </c>
      <c r="D10" s="47">
        <v>0</v>
      </c>
      <c r="E10" s="48">
        <v>330</v>
      </c>
      <c r="F10" s="49"/>
      <c r="G10" s="49">
        <v>45</v>
      </c>
      <c r="H10" s="50"/>
    </row>
    <row r="11" spans="1:8" s="51" customFormat="1" ht="15.75">
      <c r="A11" s="44" t="s">
        <v>160</v>
      </c>
      <c r="B11" s="45" t="s">
        <v>161</v>
      </c>
      <c r="C11" s="46">
        <v>210</v>
      </c>
      <c r="D11" s="47">
        <v>0</v>
      </c>
      <c r="E11" s="48">
        <v>210</v>
      </c>
      <c r="F11" s="49">
        <v>10</v>
      </c>
      <c r="G11" s="49"/>
      <c r="H11" s="50"/>
    </row>
    <row r="12" spans="1:8" s="51" customFormat="1" ht="15.75">
      <c r="A12" s="44" t="s">
        <v>144</v>
      </c>
      <c r="B12" s="45" t="s">
        <v>70</v>
      </c>
      <c r="C12" s="46">
        <v>450</v>
      </c>
      <c r="D12" s="47">
        <v>0</v>
      </c>
      <c r="E12" s="48">
        <v>450</v>
      </c>
      <c r="F12" s="49">
        <v>50</v>
      </c>
      <c r="G12" s="49"/>
      <c r="H12" s="50"/>
    </row>
    <row r="13" spans="1:8" s="51" customFormat="1" ht="15.75">
      <c r="A13" s="44">
        <v>31</v>
      </c>
      <c r="B13" s="45" t="s">
        <v>178</v>
      </c>
      <c r="C13" s="46">
        <v>320</v>
      </c>
      <c r="D13" s="47">
        <v>45</v>
      </c>
      <c r="E13" s="48">
        <v>275</v>
      </c>
      <c r="F13" s="49"/>
      <c r="G13" s="49">
        <v>34</v>
      </c>
      <c r="H13" s="50"/>
    </row>
    <row r="14" spans="1:8" s="51" customFormat="1" ht="15.75">
      <c r="A14" s="44">
        <v>38</v>
      </c>
      <c r="B14" s="45" t="s">
        <v>47</v>
      </c>
      <c r="C14" s="46">
        <v>250</v>
      </c>
      <c r="D14" s="47">
        <v>15</v>
      </c>
      <c r="E14" s="48">
        <v>235</v>
      </c>
      <c r="F14" s="49"/>
      <c r="G14" s="49">
        <v>33</v>
      </c>
      <c r="H14" s="50"/>
    </row>
    <row r="15" spans="1:8" s="51" customFormat="1" ht="15.75">
      <c r="A15" s="44" t="s">
        <v>145</v>
      </c>
      <c r="B15" s="45" t="s">
        <v>46</v>
      </c>
      <c r="C15" s="46">
        <v>360</v>
      </c>
      <c r="D15" s="47">
        <v>0</v>
      </c>
      <c r="E15" s="48">
        <v>360</v>
      </c>
      <c r="F15" s="49">
        <v>33</v>
      </c>
      <c r="G15" s="49"/>
      <c r="H15" s="50"/>
    </row>
    <row r="16" spans="1:8" s="51" customFormat="1" ht="15.75">
      <c r="A16" s="44" t="s">
        <v>154</v>
      </c>
      <c r="B16" s="45" t="s">
        <v>155</v>
      </c>
      <c r="C16" s="46">
        <v>270</v>
      </c>
      <c r="D16" s="47">
        <v>0</v>
      </c>
      <c r="E16" s="48">
        <v>270</v>
      </c>
      <c r="F16" s="49">
        <v>16</v>
      </c>
      <c r="G16" s="49"/>
      <c r="H16" s="50"/>
    </row>
    <row r="17" spans="1:8" s="51" customFormat="1" ht="15.75">
      <c r="A17" s="44"/>
      <c r="B17" s="45" t="s">
        <v>199</v>
      </c>
      <c r="C17" s="46">
        <v>220</v>
      </c>
      <c r="D17" s="47">
        <v>0</v>
      </c>
      <c r="E17" s="48">
        <v>220</v>
      </c>
      <c r="F17" s="49"/>
      <c r="G17" s="49">
        <v>32</v>
      </c>
      <c r="H17" s="50"/>
    </row>
    <row r="18" spans="1:8" s="51" customFormat="1" ht="15.75">
      <c r="A18" s="44">
        <v>25</v>
      </c>
      <c r="B18" s="45" t="s">
        <v>151</v>
      </c>
      <c r="C18" s="46">
        <v>320</v>
      </c>
      <c r="D18" s="47">
        <v>15</v>
      </c>
      <c r="E18" s="48">
        <v>305</v>
      </c>
      <c r="F18" s="49">
        <v>20</v>
      </c>
      <c r="G18" s="49"/>
      <c r="H18" s="50"/>
    </row>
    <row r="19" spans="1:8" s="51" customFormat="1" ht="15.75">
      <c r="A19" s="44">
        <v>51</v>
      </c>
      <c r="B19" s="45" t="s">
        <v>172</v>
      </c>
      <c r="C19" s="46">
        <v>130</v>
      </c>
      <c r="D19" s="47">
        <v>0</v>
      </c>
      <c r="E19" s="48">
        <v>130</v>
      </c>
      <c r="F19" s="49">
        <v>3</v>
      </c>
      <c r="G19" s="49"/>
      <c r="H19" s="50"/>
    </row>
    <row r="20" spans="1:8" s="51" customFormat="1" ht="15.75">
      <c r="A20" s="44" t="s">
        <v>90</v>
      </c>
      <c r="B20" s="45" t="s">
        <v>149</v>
      </c>
      <c r="C20" s="46">
        <v>320</v>
      </c>
      <c r="D20" s="47">
        <v>0</v>
      </c>
      <c r="E20" s="48">
        <v>320</v>
      </c>
      <c r="F20" s="49">
        <v>23</v>
      </c>
      <c r="G20" s="49"/>
      <c r="H20" s="50"/>
    </row>
    <row r="21" spans="1:8" s="51" customFormat="1" ht="15.75">
      <c r="A21" s="44" t="s">
        <v>154</v>
      </c>
      <c r="B21" s="45" t="s">
        <v>49</v>
      </c>
      <c r="C21" s="46">
        <v>270</v>
      </c>
      <c r="D21" s="47">
        <v>0</v>
      </c>
      <c r="E21" s="48">
        <v>270</v>
      </c>
      <c r="F21" s="49">
        <v>16</v>
      </c>
      <c r="G21" s="49"/>
      <c r="H21" s="50"/>
    </row>
    <row r="22" spans="1:8" s="51" customFormat="1" ht="15.75">
      <c r="A22" s="48" t="s">
        <v>41</v>
      </c>
      <c r="B22" s="45" t="s">
        <v>5</v>
      </c>
      <c r="C22" s="46"/>
      <c r="D22" s="47"/>
      <c r="E22" s="48"/>
      <c r="F22" s="49">
        <v>50</v>
      </c>
      <c r="G22" s="49"/>
      <c r="H22" s="50"/>
    </row>
    <row r="23" spans="1:8" s="51" customFormat="1" ht="15.75">
      <c r="A23" s="44">
        <v>29</v>
      </c>
      <c r="B23" s="45" t="s">
        <v>78</v>
      </c>
      <c r="C23" s="46">
        <v>290</v>
      </c>
      <c r="D23" s="47">
        <v>0</v>
      </c>
      <c r="E23" s="48">
        <v>290</v>
      </c>
      <c r="F23" s="49"/>
      <c r="G23" s="49">
        <v>36</v>
      </c>
      <c r="H23" s="50"/>
    </row>
    <row r="24" spans="1:8" s="51" customFormat="1" ht="15.75">
      <c r="A24" s="44" t="s">
        <v>146</v>
      </c>
      <c r="B24" s="45" t="s">
        <v>129</v>
      </c>
      <c r="C24" s="46">
        <v>340</v>
      </c>
      <c r="D24" s="47">
        <v>0</v>
      </c>
      <c r="E24" s="48">
        <v>340</v>
      </c>
      <c r="F24" s="49">
        <v>27</v>
      </c>
      <c r="G24" s="49"/>
      <c r="H24" s="50"/>
    </row>
    <row r="25" spans="1:8" s="51" customFormat="1" ht="15.75">
      <c r="A25" s="44">
        <v>8</v>
      </c>
      <c r="B25" s="45" t="s">
        <v>30</v>
      </c>
      <c r="C25" s="46">
        <v>560</v>
      </c>
      <c r="D25" s="47">
        <v>195</v>
      </c>
      <c r="E25" s="48">
        <v>365</v>
      </c>
      <c r="F25" s="49">
        <v>34</v>
      </c>
      <c r="G25" s="49"/>
      <c r="H25" s="50"/>
    </row>
    <row r="26" spans="1:8" s="51" customFormat="1" ht="15.75">
      <c r="A26" s="44" t="s">
        <v>90</v>
      </c>
      <c r="B26" s="45" t="s">
        <v>52</v>
      </c>
      <c r="C26" s="46">
        <v>320</v>
      </c>
      <c r="D26" s="47">
        <v>0</v>
      </c>
      <c r="E26" s="48">
        <v>320</v>
      </c>
      <c r="F26" s="49">
        <v>23</v>
      </c>
      <c r="G26" s="49"/>
      <c r="H26" s="50"/>
    </row>
    <row r="27" spans="1:8" s="51" customFormat="1" ht="15.75">
      <c r="A27" s="44">
        <v>53</v>
      </c>
      <c r="B27" s="45" t="s">
        <v>177</v>
      </c>
      <c r="C27" s="46">
        <v>180</v>
      </c>
      <c r="D27" s="47">
        <v>255</v>
      </c>
      <c r="E27" s="48">
        <v>-75</v>
      </c>
      <c r="F27" s="49">
        <v>1</v>
      </c>
      <c r="G27" s="49"/>
      <c r="H27" s="50"/>
    </row>
    <row r="28" spans="1:8" s="51" customFormat="1" ht="15.75">
      <c r="A28" s="44">
        <v>12</v>
      </c>
      <c r="B28" s="45" t="s">
        <v>54</v>
      </c>
      <c r="C28" s="46">
        <v>370</v>
      </c>
      <c r="D28" s="47">
        <v>15</v>
      </c>
      <c r="E28" s="48">
        <v>355</v>
      </c>
      <c r="F28" s="49">
        <v>30</v>
      </c>
      <c r="G28" s="49"/>
      <c r="H28" s="50"/>
    </row>
    <row r="29" spans="1:8" s="51" customFormat="1" ht="15.75">
      <c r="A29" s="44">
        <v>31</v>
      </c>
      <c r="B29" s="45" t="s">
        <v>179</v>
      </c>
      <c r="C29" s="46">
        <v>320</v>
      </c>
      <c r="D29" s="47">
        <v>45</v>
      </c>
      <c r="E29" s="48">
        <v>275</v>
      </c>
      <c r="F29" s="49"/>
      <c r="G29" s="49">
        <v>34</v>
      </c>
      <c r="H29" s="50"/>
    </row>
    <row r="30" spans="1:8" s="51" customFormat="1" ht="15.75">
      <c r="A30" s="44" t="s">
        <v>142</v>
      </c>
      <c r="B30" s="45" t="s">
        <v>119</v>
      </c>
      <c r="C30" s="46">
        <v>200</v>
      </c>
      <c r="D30" s="47">
        <v>0</v>
      </c>
      <c r="E30" s="48">
        <v>200</v>
      </c>
      <c r="F30" s="49"/>
      <c r="G30" s="49">
        <v>30</v>
      </c>
      <c r="H30" s="50"/>
    </row>
    <row r="31" spans="1:8" s="51" customFormat="1" ht="15.75">
      <c r="A31" s="44">
        <v>7</v>
      </c>
      <c r="B31" s="45" t="s">
        <v>17</v>
      </c>
      <c r="C31" s="46">
        <v>390</v>
      </c>
      <c r="D31" s="47">
        <v>0</v>
      </c>
      <c r="E31" s="48">
        <v>390</v>
      </c>
      <c r="F31" s="49">
        <v>35</v>
      </c>
      <c r="G31" s="49"/>
      <c r="H31" s="50"/>
    </row>
    <row r="32" spans="1:8" s="51" customFormat="1" ht="15.75">
      <c r="A32" s="44">
        <v>24</v>
      </c>
      <c r="B32" s="45" t="s">
        <v>150</v>
      </c>
      <c r="C32" s="46">
        <v>310</v>
      </c>
      <c r="D32" s="47">
        <v>0</v>
      </c>
      <c r="E32" s="48">
        <v>310</v>
      </c>
      <c r="F32" s="49">
        <v>21</v>
      </c>
      <c r="G32" s="49"/>
      <c r="H32" s="50"/>
    </row>
    <row r="33" spans="1:8" s="51" customFormat="1" ht="15.75">
      <c r="A33" s="44" t="s">
        <v>90</v>
      </c>
      <c r="B33" s="45" t="s">
        <v>36</v>
      </c>
      <c r="C33" s="46">
        <v>320</v>
      </c>
      <c r="D33" s="47">
        <v>0</v>
      </c>
      <c r="E33" s="48">
        <v>320</v>
      </c>
      <c r="F33" s="49"/>
      <c r="G33" s="49">
        <v>41</v>
      </c>
      <c r="H33" s="50"/>
    </row>
    <row r="34" spans="1:8" s="51" customFormat="1" ht="15.75">
      <c r="A34" s="44">
        <v>50</v>
      </c>
      <c r="B34" s="45" t="s">
        <v>169</v>
      </c>
      <c r="C34" s="46">
        <v>170</v>
      </c>
      <c r="D34" s="47">
        <v>30</v>
      </c>
      <c r="E34" s="48">
        <v>140</v>
      </c>
      <c r="F34" s="49"/>
      <c r="G34" s="49">
        <v>25</v>
      </c>
      <c r="H34" s="50"/>
    </row>
    <row r="35" spans="1:8" s="51" customFormat="1" ht="15.75">
      <c r="A35" s="44">
        <v>26</v>
      </c>
      <c r="B35" s="45" t="s">
        <v>152</v>
      </c>
      <c r="C35" s="46">
        <v>300</v>
      </c>
      <c r="D35" s="47">
        <v>0</v>
      </c>
      <c r="E35" s="48">
        <v>300</v>
      </c>
      <c r="F35" s="49">
        <v>19</v>
      </c>
      <c r="G35" s="49"/>
      <c r="H35" s="50"/>
    </row>
    <row r="36" spans="1:8" s="51" customFormat="1" ht="15.75">
      <c r="A36" s="44" t="s">
        <v>146</v>
      </c>
      <c r="B36" s="45" t="s">
        <v>147</v>
      </c>
      <c r="C36" s="46">
        <v>340</v>
      </c>
      <c r="D36" s="47">
        <v>0</v>
      </c>
      <c r="E36" s="48">
        <v>340</v>
      </c>
      <c r="F36" s="49">
        <v>27</v>
      </c>
      <c r="G36" s="49"/>
      <c r="H36" s="50"/>
    </row>
    <row r="37" spans="1:8" s="51" customFormat="1" ht="15.75">
      <c r="A37" s="44">
        <v>50</v>
      </c>
      <c r="B37" s="45" t="s">
        <v>29</v>
      </c>
      <c r="C37" s="46">
        <v>170</v>
      </c>
      <c r="D37" s="47">
        <v>30</v>
      </c>
      <c r="E37" s="48">
        <v>140</v>
      </c>
      <c r="F37" s="49"/>
      <c r="G37" s="49">
        <v>25</v>
      </c>
      <c r="H37" s="50"/>
    </row>
    <row r="38" spans="1:8" s="51" customFormat="1" ht="15.75">
      <c r="A38" s="44" t="s">
        <v>165</v>
      </c>
      <c r="B38" s="45" t="s">
        <v>168</v>
      </c>
      <c r="C38" s="46">
        <v>190</v>
      </c>
      <c r="D38" s="47">
        <v>0</v>
      </c>
      <c r="E38" s="48">
        <v>190</v>
      </c>
      <c r="F38" s="49"/>
      <c r="G38" s="49">
        <v>28</v>
      </c>
      <c r="H38" s="50"/>
    </row>
    <row r="39" spans="1:8" s="51" customFormat="1" ht="15.75">
      <c r="A39" s="44" t="s">
        <v>142</v>
      </c>
      <c r="B39" s="45" t="s">
        <v>170</v>
      </c>
      <c r="C39" s="46">
        <v>200</v>
      </c>
      <c r="D39" s="47">
        <v>0</v>
      </c>
      <c r="E39" s="48">
        <v>200</v>
      </c>
      <c r="F39" s="49"/>
      <c r="G39" s="49">
        <v>30</v>
      </c>
      <c r="H39" s="50"/>
    </row>
    <row r="40" spans="1:8" s="51" customFormat="1" ht="15.75">
      <c r="A40" s="44" t="s">
        <v>134</v>
      </c>
      <c r="B40" s="45" t="s">
        <v>63</v>
      </c>
      <c r="C40" s="46">
        <v>330</v>
      </c>
      <c r="D40" s="47">
        <v>0</v>
      </c>
      <c r="E40" s="48">
        <v>330</v>
      </c>
      <c r="F40" s="49"/>
      <c r="G40" s="49">
        <v>45</v>
      </c>
      <c r="H40" s="50"/>
    </row>
    <row r="41" spans="1:8" s="51" customFormat="1" ht="15.75">
      <c r="A41" s="44" t="s">
        <v>158</v>
      </c>
      <c r="B41" s="45" t="s">
        <v>200</v>
      </c>
      <c r="C41" s="46">
        <v>220</v>
      </c>
      <c r="D41" s="47">
        <v>0</v>
      </c>
      <c r="E41" s="48">
        <v>220</v>
      </c>
      <c r="F41" s="49"/>
      <c r="G41" s="49">
        <v>32</v>
      </c>
      <c r="H41" s="50"/>
    </row>
    <row r="42" spans="1:8" s="51" customFormat="1" ht="15.75">
      <c r="A42" s="44">
        <v>49</v>
      </c>
      <c r="B42" s="45" t="s">
        <v>166</v>
      </c>
      <c r="C42" s="46">
        <v>210</v>
      </c>
      <c r="D42" s="47">
        <v>30</v>
      </c>
      <c r="E42" s="48">
        <v>180</v>
      </c>
      <c r="F42" s="49"/>
      <c r="G42" s="49">
        <v>26</v>
      </c>
      <c r="H42" s="50"/>
    </row>
    <row r="43" spans="1:8" s="51" customFormat="1" ht="15.75">
      <c r="A43" s="44" t="s">
        <v>154</v>
      </c>
      <c r="B43" s="45" t="s">
        <v>156</v>
      </c>
      <c r="C43" s="46">
        <v>270</v>
      </c>
      <c r="D43" s="47">
        <v>0</v>
      </c>
      <c r="E43" s="48">
        <v>270</v>
      </c>
      <c r="F43" s="49">
        <v>16</v>
      </c>
      <c r="G43" s="49"/>
      <c r="H43" s="50"/>
    </row>
    <row r="44" spans="1:8" s="51" customFormat="1" ht="15.75">
      <c r="A44" s="44" t="s">
        <v>142</v>
      </c>
      <c r="B44" s="45" t="s">
        <v>164</v>
      </c>
      <c r="C44" s="46">
        <v>200</v>
      </c>
      <c r="D44" s="47">
        <v>0</v>
      </c>
      <c r="E44" s="48">
        <v>200</v>
      </c>
      <c r="F44" s="49">
        <v>7</v>
      </c>
      <c r="G44" s="49"/>
      <c r="H44" s="50"/>
    </row>
    <row r="45" spans="1:8" s="51" customFormat="1" ht="15.75">
      <c r="A45" s="44" t="s">
        <v>144</v>
      </c>
      <c r="B45" s="45" t="s">
        <v>2</v>
      </c>
      <c r="C45" s="46">
        <v>450</v>
      </c>
      <c r="D45" s="47">
        <v>0</v>
      </c>
      <c r="E45" s="48">
        <v>450</v>
      </c>
      <c r="F45" s="49">
        <v>50</v>
      </c>
      <c r="G45" s="49"/>
      <c r="H45" s="50"/>
    </row>
    <row r="46" spans="1:8" s="51" customFormat="1" ht="15.75">
      <c r="A46" s="44" t="s">
        <v>142</v>
      </c>
      <c r="B46" s="45" t="s">
        <v>171</v>
      </c>
      <c r="C46" s="46">
        <v>200</v>
      </c>
      <c r="D46" s="47">
        <v>0</v>
      </c>
      <c r="E46" s="48">
        <v>200</v>
      </c>
      <c r="F46" s="49">
        <v>7</v>
      </c>
      <c r="G46" s="49"/>
      <c r="H46" s="50"/>
    </row>
    <row r="47" spans="1:8" s="51" customFormat="1" ht="15.75">
      <c r="A47" s="44">
        <v>3</v>
      </c>
      <c r="B47" s="45" t="s">
        <v>42</v>
      </c>
      <c r="C47" s="46">
        <v>430</v>
      </c>
      <c r="D47" s="47">
        <v>0</v>
      </c>
      <c r="E47" s="48">
        <v>430</v>
      </c>
      <c r="F47" s="49">
        <v>41</v>
      </c>
      <c r="G47" s="49"/>
      <c r="H47" s="50"/>
    </row>
    <row r="48" spans="1:8" s="51" customFormat="1" ht="15.75">
      <c r="A48" s="44">
        <v>51</v>
      </c>
      <c r="B48" s="45" t="s">
        <v>173</v>
      </c>
      <c r="C48" s="46">
        <v>130</v>
      </c>
      <c r="D48" s="47">
        <v>0</v>
      </c>
      <c r="E48" s="48">
        <v>130</v>
      </c>
      <c r="F48" s="49"/>
      <c r="G48" s="49">
        <v>24</v>
      </c>
      <c r="H48" s="50"/>
    </row>
    <row r="49" spans="1:8" s="51" customFormat="1" ht="15.75">
      <c r="A49" s="44">
        <v>6</v>
      </c>
      <c r="B49" s="45" t="s">
        <v>69</v>
      </c>
      <c r="C49" s="46">
        <v>450</v>
      </c>
      <c r="D49" s="47">
        <v>30</v>
      </c>
      <c r="E49" s="48">
        <v>420</v>
      </c>
      <c r="F49" s="49">
        <v>36</v>
      </c>
      <c r="G49" s="49"/>
      <c r="H49" s="50"/>
    </row>
    <row r="50" spans="1:8" s="51" customFormat="1" ht="15.75">
      <c r="A50" s="44" t="s">
        <v>134</v>
      </c>
      <c r="B50" s="45" t="s">
        <v>148</v>
      </c>
      <c r="C50" s="46">
        <v>330</v>
      </c>
      <c r="D50" s="47">
        <v>0</v>
      </c>
      <c r="E50" s="48">
        <v>330</v>
      </c>
      <c r="F50" s="49">
        <v>24</v>
      </c>
      <c r="G50" s="49"/>
      <c r="H50" s="50"/>
    </row>
    <row r="51" spans="1:8" s="51" customFormat="1" ht="15.75">
      <c r="A51" s="44">
        <v>14</v>
      </c>
      <c r="B51" s="45" t="s">
        <v>18</v>
      </c>
      <c r="C51" s="46">
        <v>390</v>
      </c>
      <c r="D51" s="47">
        <v>45</v>
      </c>
      <c r="E51" s="48">
        <v>345</v>
      </c>
      <c r="F51" s="49">
        <v>28</v>
      </c>
      <c r="G51" s="49"/>
      <c r="H51" s="50"/>
    </row>
    <row r="52" spans="1:8" s="51" customFormat="1" ht="15.75">
      <c r="A52" s="44">
        <v>13</v>
      </c>
      <c r="B52" s="45" t="s">
        <v>82</v>
      </c>
      <c r="C52" s="46">
        <v>350</v>
      </c>
      <c r="D52" s="47">
        <v>0</v>
      </c>
      <c r="E52" s="48">
        <v>350</v>
      </c>
      <c r="F52" s="49">
        <v>29</v>
      </c>
      <c r="G52" s="49"/>
      <c r="H52" s="50"/>
    </row>
    <row r="53" spans="1:8" s="51" customFormat="1" ht="15.75">
      <c r="A53" s="44" t="s">
        <v>90</v>
      </c>
      <c r="B53" s="45" t="s">
        <v>37</v>
      </c>
      <c r="C53" s="46">
        <v>320</v>
      </c>
      <c r="D53" s="47">
        <v>0</v>
      </c>
      <c r="E53" s="48">
        <v>320</v>
      </c>
      <c r="F53" s="49"/>
      <c r="G53" s="49">
        <v>41</v>
      </c>
      <c r="H53" s="50"/>
    </row>
    <row r="54" spans="1:8" s="51" customFormat="1" ht="15.75">
      <c r="A54" s="44" t="s">
        <v>160</v>
      </c>
      <c r="B54" s="45" t="s">
        <v>162</v>
      </c>
      <c r="C54" s="46">
        <v>210</v>
      </c>
      <c r="D54" s="47">
        <v>0</v>
      </c>
      <c r="E54" s="48">
        <v>210</v>
      </c>
      <c r="F54" s="49">
        <v>10</v>
      </c>
      <c r="G54" s="49"/>
      <c r="H54" s="50"/>
    </row>
    <row r="55" spans="1:8" s="51" customFormat="1" ht="15.75">
      <c r="A55" s="44" t="s">
        <v>165</v>
      </c>
      <c r="B55" s="45" t="s">
        <v>167</v>
      </c>
      <c r="C55" s="46">
        <v>190</v>
      </c>
      <c r="D55" s="47">
        <v>0</v>
      </c>
      <c r="E55" s="48">
        <v>190</v>
      </c>
      <c r="F55" s="49">
        <v>5</v>
      </c>
      <c r="G55" s="49"/>
      <c r="H55" s="50"/>
    </row>
    <row r="56" spans="1:8" s="51" customFormat="1" ht="15.75">
      <c r="A56" s="44" t="s">
        <v>145</v>
      </c>
      <c r="B56" s="45" t="s">
        <v>31</v>
      </c>
      <c r="C56" s="46">
        <v>360</v>
      </c>
      <c r="D56" s="47">
        <v>0</v>
      </c>
      <c r="E56" s="48">
        <v>360</v>
      </c>
      <c r="F56" s="49">
        <v>33</v>
      </c>
      <c r="G56" s="49"/>
      <c r="H56" s="50"/>
    </row>
    <row r="57" spans="1:8" s="51" customFormat="1" ht="15.75">
      <c r="A57" s="44">
        <v>37</v>
      </c>
      <c r="B57" s="45" t="s">
        <v>157</v>
      </c>
      <c r="C57" s="46">
        <v>240</v>
      </c>
      <c r="D57" s="47">
        <v>0</v>
      </c>
      <c r="E57" s="48">
        <v>240</v>
      </c>
      <c r="F57" s="49">
        <v>11</v>
      </c>
      <c r="G57" s="49"/>
      <c r="H57" s="50"/>
    </row>
    <row r="58" spans="1:8" s="51" customFormat="1" ht="15.75">
      <c r="A58" s="44">
        <v>30</v>
      </c>
      <c r="B58" s="45" t="s">
        <v>123</v>
      </c>
      <c r="C58" s="46">
        <v>280</v>
      </c>
      <c r="D58" s="47">
        <v>0</v>
      </c>
      <c r="E58" s="48">
        <v>280</v>
      </c>
      <c r="F58" s="49"/>
      <c r="G58" s="49">
        <v>35</v>
      </c>
      <c r="H58" s="50"/>
    </row>
    <row r="59" spans="1:8" s="51" customFormat="1" ht="15.75">
      <c r="A59" s="44">
        <v>36</v>
      </c>
      <c r="B59" s="45" t="s">
        <v>91</v>
      </c>
      <c r="C59" s="46">
        <v>250</v>
      </c>
      <c r="D59" s="47">
        <v>0</v>
      </c>
      <c r="E59" s="48">
        <v>250</v>
      </c>
      <c r="F59" s="49">
        <v>12</v>
      </c>
      <c r="G59" s="49"/>
      <c r="H59" s="50"/>
    </row>
    <row r="60" spans="1:8" s="51" customFormat="1" ht="15.75">
      <c r="A60" s="44" t="s">
        <v>145</v>
      </c>
      <c r="B60" s="45" t="s">
        <v>58</v>
      </c>
      <c r="C60" s="46">
        <v>360</v>
      </c>
      <c r="D60" s="47">
        <v>0</v>
      </c>
      <c r="E60" s="48">
        <v>360</v>
      </c>
      <c r="F60" s="49">
        <v>33</v>
      </c>
      <c r="G60" s="49"/>
      <c r="H60" s="50"/>
    </row>
    <row r="61" spans="1:8" s="51" customFormat="1" ht="15.75">
      <c r="A61" s="44">
        <v>4</v>
      </c>
      <c r="B61" s="45" t="s">
        <v>0</v>
      </c>
      <c r="C61" s="46">
        <v>460</v>
      </c>
      <c r="D61" s="47">
        <v>30</v>
      </c>
      <c r="E61" s="48">
        <v>430</v>
      </c>
      <c r="F61" s="49">
        <v>38</v>
      </c>
      <c r="G61" s="49"/>
      <c r="H61" s="50"/>
    </row>
    <row r="62" spans="1:8" s="51" customFormat="1" ht="15.75">
      <c r="A62" s="44">
        <v>35</v>
      </c>
      <c r="B62" s="45" t="s">
        <v>19</v>
      </c>
      <c r="C62" s="46">
        <v>300</v>
      </c>
      <c r="D62" s="47">
        <v>30</v>
      </c>
      <c r="E62" s="48">
        <v>270</v>
      </c>
      <c r="F62" s="49">
        <v>13</v>
      </c>
      <c r="G62" s="49"/>
      <c r="H62" s="50"/>
    </row>
    <row r="63" spans="1:8" s="51" customFormat="1" ht="15.75">
      <c r="A63" s="44" t="s">
        <v>146</v>
      </c>
      <c r="B63" s="45" t="s">
        <v>3</v>
      </c>
      <c r="C63" s="46">
        <v>340</v>
      </c>
      <c r="D63" s="47">
        <v>0</v>
      </c>
      <c r="E63" s="48">
        <v>340</v>
      </c>
      <c r="F63" s="49">
        <v>27</v>
      </c>
      <c r="G63" s="49"/>
      <c r="H63" s="50"/>
    </row>
    <row r="64" spans="1:8" s="51" customFormat="1" ht="15.75">
      <c r="A64" s="44">
        <v>43</v>
      </c>
      <c r="B64" s="45" t="s">
        <v>163</v>
      </c>
      <c r="C64" s="46">
        <v>255</v>
      </c>
      <c r="D64" s="47">
        <v>45</v>
      </c>
      <c r="E64" s="48">
        <v>210</v>
      </c>
      <c r="F64" s="49">
        <v>8</v>
      </c>
      <c r="G64" s="49"/>
      <c r="H64" s="50"/>
    </row>
    <row r="65" spans="1:8" s="51" customFormat="1" ht="15.75">
      <c r="A65" s="44" t="s">
        <v>142</v>
      </c>
      <c r="B65" s="45" t="s">
        <v>176</v>
      </c>
      <c r="C65" s="46">
        <v>200</v>
      </c>
      <c r="D65" s="47">
        <v>0</v>
      </c>
      <c r="E65" s="48">
        <v>200</v>
      </c>
      <c r="F65" s="49"/>
      <c r="G65" s="49">
        <v>30</v>
      </c>
      <c r="H65" s="50"/>
    </row>
    <row r="66" spans="1:8" s="51" customFormat="1" ht="15.75">
      <c r="A66" s="44">
        <v>28</v>
      </c>
      <c r="B66" s="45" t="s">
        <v>153</v>
      </c>
      <c r="C66" s="46">
        <v>340</v>
      </c>
      <c r="D66" s="47">
        <v>45</v>
      </c>
      <c r="E66" s="48">
        <v>295</v>
      </c>
      <c r="F66" s="49">
        <v>17</v>
      </c>
      <c r="G66" s="49"/>
      <c r="H66" s="50"/>
    </row>
  </sheetData>
  <sheetProtection/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B10" sqref="B10"/>
    </sheetView>
  </sheetViews>
  <sheetFormatPr defaultColWidth="9.140625" defaultRowHeight="12.75"/>
  <cols>
    <col min="1" max="1" width="5.57421875" style="9" customWidth="1"/>
    <col min="2" max="2" width="30.421875" style="9" customWidth="1"/>
    <col min="3" max="16384" width="9.00390625" style="9" customWidth="1"/>
  </cols>
  <sheetData>
    <row r="1" ht="15.75" thickBot="1"/>
    <row r="2" spans="1:8" ht="13.5" customHeight="1">
      <c r="A2" s="60" t="s">
        <v>9</v>
      </c>
      <c r="B2" s="62" t="s">
        <v>15</v>
      </c>
      <c r="C2" s="64" t="s">
        <v>16</v>
      </c>
      <c r="D2" s="66" t="s">
        <v>6</v>
      </c>
      <c r="E2" s="60" t="s">
        <v>7</v>
      </c>
      <c r="F2" s="60" t="s">
        <v>12</v>
      </c>
      <c r="G2" s="60" t="s">
        <v>13</v>
      </c>
      <c r="H2" s="10"/>
    </row>
    <row r="3" spans="1:8" ht="13.5" customHeight="1" thickBot="1">
      <c r="A3" s="61" t="s">
        <v>8</v>
      </c>
      <c r="B3" s="63"/>
      <c r="C3" s="65"/>
      <c r="D3" s="67"/>
      <c r="E3" s="61"/>
      <c r="F3" s="61" t="s">
        <v>10</v>
      </c>
      <c r="G3" s="61" t="s">
        <v>11</v>
      </c>
      <c r="H3" s="10"/>
    </row>
    <row r="4" spans="1:9" ht="15.75">
      <c r="A4" s="36">
        <v>15</v>
      </c>
      <c r="B4" s="37" t="s">
        <v>72</v>
      </c>
      <c r="C4" s="38">
        <v>480</v>
      </c>
      <c r="D4" s="39"/>
      <c r="E4" s="40">
        <v>480</v>
      </c>
      <c r="F4" s="41">
        <v>29</v>
      </c>
      <c r="G4" s="41"/>
      <c r="H4"/>
      <c r="I4" s="34"/>
    </row>
    <row r="5" spans="1:9" ht="15.75">
      <c r="A5" s="36" t="s">
        <v>121</v>
      </c>
      <c r="B5" s="37" t="s">
        <v>139</v>
      </c>
      <c r="C5" s="38">
        <v>370</v>
      </c>
      <c r="D5" s="39"/>
      <c r="E5" s="40">
        <v>370</v>
      </c>
      <c r="F5" s="41"/>
      <c r="G5" s="41">
        <v>34</v>
      </c>
      <c r="H5"/>
      <c r="I5" s="34"/>
    </row>
    <row r="6" spans="1:9" ht="15.75">
      <c r="A6" s="36" t="s">
        <v>133</v>
      </c>
      <c r="B6" s="37" t="s">
        <v>159</v>
      </c>
      <c r="C6" s="38">
        <v>470</v>
      </c>
      <c r="D6" s="39"/>
      <c r="E6" s="40">
        <v>470</v>
      </c>
      <c r="F6" s="41"/>
      <c r="G6" s="41">
        <v>38</v>
      </c>
      <c r="H6"/>
      <c r="I6" s="34"/>
    </row>
    <row r="7" spans="1:9" ht="15.75">
      <c r="A7" s="36">
        <v>32</v>
      </c>
      <c r="B7" s="37" t="s">
        <v>57</v>
      </c>
      <c r="C7" s="38">
        <v>420</v>
      </c>
      <c r="D7" s="39">
        <v>80</v>
      </c>
      <c r="E7" s="40">
        <v>340</v>
      </c>
      <c r="F7" s="41">
        <v>16</v>
      </c>
      <c r="G7" s="41"/>
      <c r="H7"/>
      <c r="I7" s="34"/>
    </row>
    <row r="8" spans="1:9" ht="15.75">
      <c r="A8" s="36">
        <v>9</v>
      </c>
      <c r="B8" s="37" t="s">
        <v>45</v>
      </c>
      <c r="C8" s="38">
        <v>550</v>
      </c>
      <c r="D8" s="39"/>
      <c r="E8" s="40">
        <v>550</v>
      </c>
      <c r="F8" s="41"/>
      <c r="G8" s="41">
        <v>50</v>
      </c>
      <c r="H8"/>
      <c r="I8" s="34"/>
    </row>
    <row r="9" spans="1:9" ht="15.75">
      <c r="A9" s="36"/>
      <c r="B9" s="37" t="s">
        <v>138</v>
      </c>
      <c r="C9" s="38"/>
      <c r="D9" s="39"/>
      <c r="E9" s="40"/>
      <c r="F9" s="41">
        <v>21</v>
      </c>
      <c r="G9" s="41"/>
      <c r="H9"/>
      <c r="I9" s="34"/>
    </row>
    <row r="10" spans="1:9" ht="15.75">
      <c r="A10" s="36">
        <v>34</v>
      </c>
      <c r="B10" s="37" t="s">
        <v>127</v>
      </c>
      <c r="C10" s="38">
        <v>320</v>
      </c>
      <c r="D10" s="39"/>
      <c r="E10" s="40">
        <v>320</v>
      </c>
      <c r="F10" s="41">
        <v>14</v>
      </c>
      <c r="G10" s="41"/>
      <c r="H10"/>
      <c r="I10" s="34"/>
    </row>
    <row r="11" spans="1:9" ht="15.75">
      <c r="A11" s="36">
        <v>21</v>
      </c>
      <c r="B11" s="37" t="s">
        <v>67</v>
      </c>
      <c r="C11" s="38">
        <v>410</v>
      </c>
      <c r="D11" s="39"/>
      <c r="E11" s="40">
        <v>410</v>
      </c>
      <c r="F11" s="41">
        <v>24</v>
      </c>
      <c r="G11" s="41"/>
      <c r="H11"/>
      <c r="I11" s="34"/>
    </row>
    <row r="12" spans="1:9" ht="15.75">
      <c r="A12" s="36">
        <v>6</v>
      </c>
      <c r="B12" s="37" t="s">
        <v>70</v>
      </c>
      <c r="C12" s="38">
        <v>610</v>
      </c>
      <c r="D12" s="39"/>
      <c r="E12" s="40">
        <v>610</v>
      </c>
      <c r="F12" s="41">
        <v>35</v>
      </c>
      <c r="G12" s="41"/>
      <c r="H12"/>
      <c r="I12" s="34"/>
    </row>
    <row r="13" spans="1:9" ht="15.75">
      <c r="A13" s="36" t="s">
        <v>133</v>
      </c>
      <c r="B13" s="37" t="s">
        <v>178</v>
      </c>
      <c r="C13" s="38">
        <v>470</v>
      </c>
      <c r="D13" s="39"/>
      <c r="E13" s="40">
        <v>470</v>
      </c>
      <c r="F13" s="41"/>
      <c r="G13" s="41">
        <v>38</v>
      </c>
      <c r="H13"/>
      <c r="I13" s="34"/>
    </row>
    <row r="14" spans="1:9" ht="15.75">
      <c r="A14" s="36" t="s">
        <v>135</v>
      </c>
      <c r="B14" s="37" t="s">
        <v>47</v>
      </c>
      <c r="C14" s="38">
        <v>390</v>
      </c>
      <c r="D14" s="39"/>
      <c r="E14" s="40">
        <v>390</v>
      </c>
      <c r="F14" s="41"/>
      <c r="G14" s="41">
        <v>35</v>
      </c>
      <c r="H14"/>
      <c r="I14" s="34"/>
    </row>
    <row r="15" spans="1:9" ht="15.75">
      <c r="A15" s="36" t="s">
        <v>134</v>
      </c>
      <c r="B15" s="37" t="s">
        <v>126</v>
      </c>
      <c r="C15" s="38">
        <v>490</v>
      </c>
      <c r="D15" s="39">
        <v>20</v>
      </c>
      <c r="E15" s="40">
        <v>470</v>
      </c>
      <c r="F15" s="41">
        <v>27</v>
      </c>
      <c r="G15" s="41"/>
      <c r="H15"/>
      <c r="I15" s="34"/>
    </row>
    <row r="16" spans="1:9" ht="15.75">
      <c r="A16" s="36"/>
      <c r="B16" s="37" t="s">
        <v>140</v>
      </c>
      <c r="C16" s="38"/>
      <c r="D16" s="39"/>
      <c r="E16" s="40"/>
      <c r="F16" s="41">
        <v>17</v>
      </c>
      <c r="G16" s="41"/>
      <c r="H16"/>
      <c r="I16" s="34"/>
    </row>
    <row r="17" spans="1:9" ht="15.75">
      <c r="A17" s="36" t="s">
        <v>43</v>
      </c>
      <c r="B17" s="37" t="s">
        <v>149</v>
      </c>
      <c r="C17" s="38">
        <v>400</v>
      </c>
      <c r="D17" s="39"/>
      <c r="E17" s="40">
        <v>400</v>
      </c>
      <c r="F17" s="41">
        <v>23</v>
      </c>
      <c r="G17" s="41"/>
      <c r="H17"/>
      <c r="I17" s="34"/>
    </row>
    <row r="18" spans="1:9" ht="15.75">
      <c r="A18" s="36">
        <v>8</v>
      </c>
      <c r="B18" s="37" t="s">
        <v>5</v>
      </c>
      <c r="C18" s="38">
        <v>560</v>
      </c>
      <c r="D18" s="39"/>
      <c r="E18" s="40">
        <v>560</v>
      </c>
      <c r="F18" s="41">
        <v>33</v>
      </c>
      <c r="G18" s="41"/>
      <c r="H18"/>
      <c r="I18" s="34"/>
    </row>
    <row r="19" spans="1:9" ht="15.75">
      <c r="A19" s="15" t="s">
        <v>41</v>
      </c>
      <c r="B19" s="12" t="s">
        <v>78</v>
      </c>
      <c r="C19" s="13"/>
      <c r="D19" s="14"/>
      <c r="E19" s="15"/>
      <c r="F19" s="16"/>
      <c r="G19" s="16">
        <v>50</v>
      </c>
      <c r="H19"/>
      <c r="I19" s="34"/>
    </row>
    <row r="20" spans="1:9" ht="15.75">
      <c r="A20" s="36" t="s">
        <v>131</v>
      </c>
      <c r="B20" s="37" t="s">
        <v>129</v>
      </c>
      <c r="C20" s="38">
        <v>650</v>
      </c>
      <c r="D20" s="39"/>
      <c r="E20" s="40">
        <v>650</v>
      </c>
      <c r="F20" s="41">
        <v>41</v>
      </c>
      <c r="G20" s="41"/>
      <c r="H20"/>
      <c r="I20" s="34"/>
    </row>
    <row r="21" spans="1:9" ht="15.75">
      <c r="A21" s="36">
        <v>10</v>
      </c>
      <c r="B21" s="37" t="s">
        <v>54</v>
      </c>
      <c r="C21" s="38">
        <v>520</v>
      </c>
      <c r="D21" s="39"/>
      <c r="E21" s="40">
        <v>520</v>
      </c>
      <c r="F21" s="41">
        <v>32</v>
      </c>
      <c r="G21" s="41"/>
      <c r="H21"/>
      <c r="I21" s="34"/>
    </row>
    <row r="22" spans="1:9" ht="15.75">
      <c r="A22" s="36">
        <v>35</v>
      </c>
      <c r="B22" s="37" t="s">
        <v>122</v>
      </c>
      <c r="C22" s="38">
        <v>270</v>
      </c>
      <c r="D22" s="39"/>
      <c r="E22" s="40">
        <v>270</v>
      </c>
      <c r="F22" s="41"/>
      <c r="G22" s="41">
        <v>31</v>
      </c>
      <c r="H22"/>
      <c r="I22" s="34"/>
    </row>
    <row r="23" spans="1:9" ht="15.75">
      <c r="A23" s="36" t="s">
        <v>43</v>
      </c>
      <c r="B23" s="37" t="s">
        <v>124</v>
      </c>
      <c r="C23" s="38">
        <v>400</v>
      </c>
      <c r="D23" s="39"/>
      <c r="E23" s="40">
        <v>400</v>
      </c>
      <c r="F23" s="41"/>
      <c r="G23" s="41">
        <v>36</v>
      </c>
      <c r="H23"/>
      <c r="I23" s="34"/>
    </row>
    <row r="24" spans="1:9" ht="15.75">
      <c r="A24" s="36">
        <v>5</v>
      </c>
      <c r="B24" s="37" t="s">
        <v>17</v>
      </c>
      <c r="C24" s="38">
        <v>620</v>
      </c>
      <c r="D24" s="39"/>
      <c r="E24" s="40">
        <v>620</v>
      </c>
      <c r="F24" s="41">
        <v>36</v>
      </c>
      <c r="G24" s="41"/>
      <c r="H24"/>
      <c r="I24" s="34"/>
    </row>
    <row r="25" spans="1:9" ht="15.75">
      <c r="A25" s="36">
        <v>14</v>
      </c>
      <c r="B25" s="37" t="s">
        <v>36</v>
      </c>
      <c r="C25" s="38">
        <v>510</v>
      </c>
      <c r="D25" s="39">
        <v>20</v>
      </c>
      <c r="E25" s="40">
        <v>490</v>
      </c>
      <c r="F25" s="41"/>
      <c r="G25" s="41">
        <v>41</v>
      </c>
      <c r="H25"/>
      <c r="I25" s="34"/>
    </row>
    <row r="26" spans="1:9" ht="15.75">
      <c r="A26" s="36">
        <v>2</v>
      </c>
      <c r="B26" s="37" t="s">
        <v>2</v>
      </c>
      <c r="C26" s="38">
        <v>710</v>
      </c>
      <c r="D26" s="39"/>
      <c r="E26" s="40">
        <v>710</v>
      </c>
      <c r="F26" s="41">
        <v>45</v>
      </c>
      <c r="G26" s="41"/>
      <c r="H26"/>
      <c r="I26" s="34"/>
    </row>
    <row r="27" spans="1:9" ht="15.75">
      <c r="A27" s="36" t="s">
        <v>121</v>
      </c>
      <c r="B27" s="37" t="s">
        <v>128</v>
      </c>
      <c r="C27" s="38">
        <v>370</v>
      </c>
      <c r="D27" s="39"/>
      <c r="E27" s="40">
        <v>370</v>
      </c>
      <c r="F27" s="41">
        <v>21</v>
      </c>
      <c r="G27" s="41"/>
      <c r="H27"/>
      <c r="I27" s="34"/>
    </row>
    <row r="28" spans="1:9" ht="15.75">
      <c r="A28" s="36">
        <v>7</v>
      </c>
      <c r="B28" s="37" t="s">
        <v>42</v>
      </c>
      <c r="C28" s="38">
        <v>580</v>
      </c>
      <c r="D28" s="39"/>
      <c r="E28" s="40">
        <v>580</v>
      </c>
      <c r="F28" s="41">
        <v>34</v>
      </c>
      <c r="G28" s="41"/>
      <c r="H28"/>
      <c r="I28" s="34"/>
    </row>
    <row r="29" spans="1:9" ht="15.75">
      <c r="A29" s="36">
        <v>1</v>
      </c>
      <c r="B29" s="37" t="s">
        <v>32</v>
      </c>
      <c r="C29" s="38">
        <v>730</v>
      </c>
      <c r="D29" s="39"/>
      <c r="E29" s="40">
        <v>730</v>
      </c>
      <c r="F29" s="41">
        <v>50</v>
      </c>
      <c r="G29" s="41"/>
      <c r="H29"/>
      <c r="I29" s="34"/>
    </row>
    <row r="30" spans="1:9" ht="15.75">
      <c r="A30" s="36" t="s">
        <v>137</v>
      </c>
      <c r="B30" s="37" t="s">
        <v>132</v>
      </c>
      <c r="C30" s="38">
        <v>230</v>
      </c>
      <c r="D30" s="39">
        <v>20</v>
      </c>
      <c r="E30" s="40">
        <v>210</v>
      </c>
      <c r="F30" s="41">
        <v>13</v>
      </c>
      <c r="G30" s="41"/>
      <c r="H30"/>
      <c r="I30" s="34"/>
    </row>
    <row r="31" spans="1:9" ht="15.75">
      <c r="A31" s="36" t="s">
        <v>136</v>
      </c>
      <c r="B31" s="37" t="s">
        <v>141</v>
      </c>
      <c r="C31" s="38">
        <v>350</v>
      </c>
      <c r="D31" s="39"/>
      <c r="E31" s="40">
        <v>350</v>
      </c>
      <c r="F31" s="41"/>
      <c r="G31" s="41">
        <v>33</v>
      </c>
      <c r="H31"/>
      <c r="I31" s="34"/>
    </row>
    <row r="32" spans="1:9" ht="15.75">
      <c r="A32" s="36" t="s">
        <v>133</v>
      </c>
      <c r="B32" s="37" t="s">
        <v>69</v>
      </c>
      <c r="C32" s="38">
        <v>470</v>
      </c>
      <c r="D32" s="39"/>
      <c r="E32" s="40">
        <v>470</v>
      </c>
      <c r="F32" s="41">
        <v>28</v>
      </c>
      <c r="G32" s="41"/>
      <c r="H32"/>
      <c r="I32" s="34"/>
    </row>
    <row r="33" spans="1:9" ht="15.75">
      <c r="A33" s="36" t="s">
        <v>121</v>
      </c>
      <c r="B33" s="37" t="s">
        <v>94</v>
      </c>
      <c r="C33" s="38">
        <v>370</v>
      </c>
      <c r="D33" s="39"/>
      <c r="E33" s="40">
        <v>370</v>
      </c>
      <c r="F33" s="41">
        <v>21</v>
      </c>
      <c r="G33" s="41"/>
      <c r="H33"/>
      <c r="I33" s="34"/>
    </row>
    <row r="34" spans="1:9" ht="15.75">
      <c r="A34" s="36" t="s">
        <v>120</v>
      </c>
      <c r="B34" s="37" t="s">
        <v>130</v>
      </c>
      <c r="C34" s="38">
        <v>500</v>
      </c>
      <c r="D34" s="39"/>
      <c r="E34" s="40">
        <v>500</v>
      </c>
      <c r="F34" s="41">
        <v>30</v>
      </c>
      <c r="G34" s="41"/>
      <c r="H34" s="35"/>
      <c r="I34" s="34"/>
    </row>
    <row r="35" spans="1:9" ht="15.75">
      <c r="A35" s="36" t="s">
        <v>134</v>
      </c>
      <c r="B35" s="37" t="s">
        <v>104</v>
      </c>
      <c r="C35" s="38">
        <v>490</v>
      </c>
      <c r="D35" s="39">
        <v>20</v>
      </c>
      <c r="E35" s="40">
        <v>470</v>
      </c>
      <c r="F35" s="41">
        <v>27</v>
      </c>
      <c r="G35" s="41"/>
      <c r="H35"/>
      <c r="I35" s="34"/>
    </row>
    <row r="36" spans="1:9" ht="15.75">
      <c r="A36" s="36" t="s">
        <v>135</v>
      </c>
      <c r="B36" s="37" t="s">
        <v>18</v>
      </c>
      <c r="C36" s="38">
        <v>390</v>
      </c>
      <c r="D36" s="39"/>
      <c r="E36" s="40">
        <v>390</v>
      </c>
      <c r="F36" s="41">
        <v>22</v>
      </c>
      <c r="G36" s="41"/>
      <c r="H36"/>
      <c r="I36" s="34"/>
    </row>
    <row r="37" spans="1:9" ht="15.75">
      <c r="A37" s="36" t="s">
        <v>137</v>
      </c>
      <c r="B37" s="37" t="s">
        <v>83</v>
      </c>
      <c r="C37" s="38">
        <v>230</v>
      </c>
      <c r="D37" s="39">
        <v>20</v>
      </c>
      <c r="E37" s="40">
        <v>210</v>
      </c>
      <c r="F37" s="41"/>
      <c r="G37" s="41">
        <v>30</v>
      </c>
      <c r="H37"/>
      <c r="I37" s="34"/>
    </row>
    <row r="38" spans="1:9" ht="15.75">
      <c r="A38" s="36" t="s">
        <v>136</v>
      </c>
      <c r="B38" s="37" t="s">
        <v>123</v>
      </c>
      <c r="C38" s="38">
        <v>350</v>
      </c>
      <c r="D38" s="39"/>
      <c r="E38" s="40">
        <v>350</v>
      </c>
      <c r="F38" s="41"/>
      <c r="G38" s="41">
        <v>33</v>
      </c>
      <c r="H38"/>
      <c r="I38" s="34"/>
    </row>
    <row r="39" spans="1:9" ht="15.75">
      <c r="A39" s="36" t="s">
        <v>120</v>
      </c>
      <c r="B39" s="37" t="s">
        <v>33</v>
      </c>
      <c r="C39" s="38">
        <v>500</v>
      </c>
      <c r="D39" s="39"/>
      <c r="E39" s="40">
        <v>500</v>
      </c>
      <c r="F39" s="41"/>
      <c r="G39" s="41">
        <v>45</v>
      </c>
      <c r="H39"/>
      <c r="I39" s="34"/>
    </row>
    <row r="40" spans="1:9" ht="15.75">
      <c r="A40" s="36">
        <v>11</v>
      </c>
      <c r="B40" s="37" t="s">
        <v>125</v>
      </c>
      <c r="C40" s="38">
        <v>540</v>
      </c>
      <c r="D40" s="39">
        <v>20</v>
      </c>
      <c r="E40" s="40">
        <v>520</v>
      </c>
      <c r="F40" s="41">
        <v>31</v>
      </c>
      <c r="G40" s="41"/>
      <c r="H40"/>
      <c r="I40" s="34"/>
    </row>
    <row r="41" spans="1:9" ht="15.75">
      <c r="A41" s="36" t="s">
        <v>131</v>
      </c>
      <c r="B41" s="37" t="s">
        <v>0</v>
      </c>
      <c r="C41" s="38">
        <v>650</v>
      </c>
      <c r="D41" s="39"/>
      <c r="E41" s="40">
        <v>650</v>
      </c>
      <c r="F41" s="41">
        <v>41</v>
      </c>
      <c r="G41" s="41"/>
      <c r="H41"/>
      <c r="I41" s="34"/>
    </row>
    <row r="42" spans="1:9" ht="15.75">
      <c r="A42" s="36">
        <v>20</v>
      </c>
      <c r="B42" s="37" t="s">
        <v>19</v>
      </c>
      <c r="C42" s="38">
        <v>450</v>
      </c>
      <c r="D42" s="39"/>
      <c r="E42" s="40">
        <v>450</v>
      </c>
      <c r="F42" s="41">
        <v>25</v>
      </c>
      <c r="G42" s="41"/>
      <c r="H42"/>
      <c r="I42" s="34"/>
    </row>
    <row r="43" spans="1:9" ht="15.75">
      <c r="A43" s="36">
        <v>29</v>
      </c>
      <c r="B43" s="37" t="s">
        <v>58</v>
      </c>
      <c r="C43" s="38">
        <v>380</v>
      </c>
      <c r="D43" s="39">
        <v>20</v>
      </c>
      <c r="E43" s="40">
        <v>360</v>
      </c>
      <c r="F43" s="41">
        <v>18</v>
      </c>
      <c r="G43" s="41"/>
      <c r="H43"/>
      <c r="I43" s="34"/>
    </row>
    <row r="44" spans="1:9" ht="15.75">
      <c r="A44" s="36">
        <v>33</v>
      </c>
      <c r="B44" s="37" t="s">
        <v>153</v>
      </c>
      <c r="C44" s="38">
        <v>430</v>
      </c>
      <c r="D44" s="39">
        <v>100</v>
      </c>
      <c r="E44" s="40">
        <v>330</v>
      </c>
      <c r="F44" s="41">
        <v>15</v>
      </c>
      <c r="G44" s="41"/>
      <c r="H44"/>
      <c r="I44" s="34"/>
    </row>
  </sheetData>
  <sheetProtection/>
  <mergeCells count="7">
    <mergeCell ref="E2:E3"/>
    <mergeCell ref="F2:F3"/>
    <mergeCell ref="G2:G3"/>
    <mergeCell ref="A2:A3"/>
    <mergeCell ref="B2:B3"/>
    <mergeCell ref="C2:C3"/>
    <mergeCell ref="D2:D3"/>
  </mergeCells>
  <conditionalFormatting sqref="I4:I44">
    <cfRule type="cellIs" priority="1" dxfId="1" operator="greaterThan" stopIfTrue="1">
      <formula>0.0423611111111111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A10">
      <selection activeCell="B13" sqref="B13"/>
    </sheetView>
  </sheetViews>
  <sheetFormatPr defaultColWidth="9.140625" defaultRowHeight="12.75"/>
  <cols>
    <col min="1" max="1" width="5.57421875" style="9" customWidth="1"/>
    <col min="2" max="2" width="30.421875" style="9" customWidth="1"/>
    <col min="3" max="16384" width="9.00390625" style="9" customWidth="1"/>
  </cols>
  <sheetData>
    <row r="1" ht="15.75" thickBot="1"/>
    <row r="2" spans="1:8" ht="13.5" customHeight="1">
      <c r="A2" s="60" t="s">
        <v>9</v>
      </c>
      <c r="B2" s="62" t="s">
        <v>15</v>
      </c>
      <c r="C2" s="64" t="s">
        <v>16</v>
      </c>
      <c r="D2" s="66" t="s">
        <v>6</v>
      </c>
      <c r="E2" s="60" t="s">
        <v>7</v>
      </c>
      <c r="F2" s="60" t="s">
        <v>12</v>
      </c>
      <c r="G2" s="60" t="s">
        <v>13</v>
      </c>
      <c r="H2" s="10"/>
    </row>
    <row r="3" spans="1:8" ht="13.5" customHeight="1" thickBot="1">
      <c r="A3" s="61" t="s">
        <v>8</v>
      </c>
      <c r="B3" s="63"/>
      <c r="C3" s="65"/>
      <c r="D3" s="67"/>
      <c r="E3" s="61"/>
      <c r="F3" s="61" t="s">
        <v>10</v>
      </c>
      <c r="G3" s="61" t="s">
        <v>11</v>
      </c>
      <c r="H3" s="10"/>
    </row>
    <row r="4" spans="1:9" ht="15.75">
      <c r="A4" s="15" t="s">
        <v>41</v>
      </c>
      <c r="B4" s="12" t="s">
        <v>14</v>
      </c>
      <c r="C4" s="13"/>
      <c r="D4" s="14"/>
      <c r="E4" s="15"/>
      <c r="F4" s="16"/>
      <c r="G4" s="16">
        <v>50</v>
      </c>
      <c r="H4"/>
      <c r="I4" s="34"/>
    </row>
    <row r="5" spans="1:9" ht="15.75">
      <c r="A5" s="11">
        <v>23</v>
      </c>
      <c r="B5" s="12" t="s">
        <v>79</v>
      </c>
      <c r="C5" s="13">
        <v>380</v>
      </c>
      <c r="D5" s="14">
        <v>0</v>
      </c>
      <c r="E5" s="15">
        <v>380</v>
      </c>
      <c r="F5" s="16">
        <v>22</v>
      </c>
      <c r="G5" s="16"/>
      <c r="H5"/>
      <c r="I5" s="34"/>
    </row>
    <row r="6" spans="1:9" ht="15.75">
      <c r="A6" s="11" t="s">
        <v>110</v>
      </c>
      <c r="B6" s="12" t="s">
        <v>45</v>
      </c>
      <c r="C6" s="13">
        <v>420</v>
      </c>
      <c r="D6" s="14">
        <v>0</v>
      </c>
      <c r="E6" s="15">
        <v>420</v>
      </c>
      <c r="F6" s="16"/>
      <c r="G6" s="16">
        <v>38</v>
      </c>
      <c r="H6"/>
      <c r="I6" s="34"/>
    </row>
    <row r="7" spans="1:9" ht="15.75">
      <c r="A7" s="11">
        <v>20</v>
      </c>
      <c r="B7" s="12" t="s">
        <v>67</v>
      </c>
      <c r="C7" s="13">
        <v>430</v>
      </c>
      <c r="D7" s="14">
        <v>20</v>
      </c>
      <c r="E7" s="15">
        <v>410</v>
      </c>
      <c r="F7" s="16">
        <v>25</v>
      </c>
      <c r="G7" s="16"/>
      <c r="H7"/>
      <c r="I7" s="34"/>
    </row>
    <row r="8" spans="1:9" ht="15.75">
      <c r="A8" s="11">
        <v>6</v>
      </c>
      <c r="B8" s="12" t="s">
        <v>35</v>
      </c>
      <c r="C8" s="13">
        <v>510</v>
      </c>
      <c r="D8" s="14">
        <v>0</v>
      </c>
      <c r="E8" s="15">
        <v>510</v>
      </c>
      <c r="F8" s="16">
        <v>35</v>
      </c>
      <c r="G8" s="16"/>
      <c r="H8"/>
      <c r="I8" s="34"/>
    </row>
    <row r="9" spans="1:9" ht="15.75">
      <c r="A9" s="11">
        <v>4</v>
      </c>
      <c r="B9" s="12" t="s">
        <v>70</v>
      </c>
      <c r="C9" s="13">
        <v>550</v>
      </c>
      <c r="D9" s="14">
        <v>0</v>
      </c>
      <c r="E9" s="15">
        <v>550</v>
      </c>
      <c r="F9" s="16">
        <v>38</v>
      </c>
      <c r="G9" s="16"/>
      <c r="H9"/>
      <c r="I9" s="34"/>
    </row>
    <row r="10" spans="1:9" ht="15.75">
      <c r="A10" s="11">
        <v>32</v>
      </c>
      <c r="B10" s="12" t="s">
        <v>114</v>
      </c>
      <c r="C10" s="13">
        <v>400</v>
      </c>
      <c r="D10" s="14">
        <v>80</v>
      </c>
      <c r="E10" s="15">
        <v>320</v>
      </c>
      <c r="F10" s="16">
        <v>14</v>
      </c>
      <c r="G10" s="16"/>
      <c r="H10"/>
      <c r="I10" s="34"/>
    </row>
    <row r="11" spans="1:9" ht="15.75">
      <c r="A11" s="11">
        <v>28</v>
      </c>
      <c r="B11" s="12" t="s">
        <v>113</v>
      </c>
      <c r="C11" s="13">
        <v>360</v>
      </c>
      <c r="D11" s="14">
        <v>0</v>
      </c>
      <c r="E11" s="15">
        <v>360</v>
      </c>
      <c r="F11" s="16">
        <v>18</v>
      </c>
      <c r="G11" s="16"/>
      <c r="H11"/>
      <c r="I11" s="34"/>
    </row>
    <row r="12" spans="1:9" ht="15.75">
      <c r="A12" s="11">
        <v>13</v>
      </c>
      <c r="B12" s="12" t="s">
        <v>149</v>
      </c>
      <c r="C12" s="13">
        <v>450</v>
      </c>
      <c r="D12" s="14">
        <v>0</v>
      </c>
      <c r="E12" s="15">
        <v>450</v>
      </c>
      <c r="F12" s="16">
        <v>29</v>
      </c>
      <c r="G12" s="16"/>
      <c r="H12"/>
      <c r="I12" s="34"/>
    </row>
    <row r="13" spans="1:9" ht="15.75">
      <c r="A13" s="11">
        <v>38</v>
      </c>
      <c r="B13" s="12" t="s">
        <v>116</v>
      </c>
      <c r="C13" s="13">
        <v>450</v>
      </c>
      <c r="D13" s="14">
        <v>220</v>
      </c>
      <c r="E13" s="15">
        <v>230</v>
      </c>
      <c r="F13" s="16">
        <v>11</v>
      </c>
      <c r="G13" s="16"/>
      <c r="H13"/>
      <c r="I13" s="34"/>
    </row>
    <row r="14" spans="1:9" ht="15.75">
      <c r="A14" s="11">
        <v>33</v>
      </c>
      <c r="B14" s="12" t="s">
        <v>49</v>
      </c>
      <c r="C14" s="13">
        <v>310</v>
      </c>
      <c r="D14" s="14">
        <v>0</v>
      </c>
      <c r="E14" s="15">
        <v>310</v>
      </c>
      <c r="F14" s="16">
        <v>13</v>
      </c>
      <c r="G14" s="16"/>
      <c r="H14"/>
      <c r="I14" s="34"/>
    </row>
    <row r="15" spans="1:9" ht="15.75">
      <c r="A15" s="11">
        <v>9</v>
      </c>
      <c r="B15" s="12" t="s">
        <v>5</v>
      </c>
      <c r="C15" s="13">
        <v>490</v>
      </c>
      <c r="D15" s="14">
        <v>0</v>
      </c>
      <c r="E15" s="15">
        <v>490</v>
      </c>
      <c r="F15" s="16">
        <v>32</v>
      </c>
      <c r="G15" s="16"/>
      <c r="H15"/>
      <c r="I15" s="34"/>
    </row>
    <row r="16" spans="1:9" ht="15.75">
      <c r="A16" s="11">
        <v>37</v>
      </c>
      <c r="B16" s="12" t="s">
        <v>78</v>
      </c>
      <c r="C16" s="13">
        <v>230</v>
      </c>
      <c r="D16" s="14">
        <v>0</v>
      </c>
      <c r="E16" s="15">
        <v>230</v>
      </c>
      <c r="F16" s="16"/>
      <c r="G16" s="16">
        <v>32</v>
      </c>
      <c r="H16"/>
      <c r="I16" s="34"/>
    </row>
    <row r="17" spans="1:9" ht="15.75">
      <c r="A17" s="11">
        <v>3</v>
      </c>
      <c r="B17" s="12" t="s">
        <v>30</v>
      </c>
      <c r="C17" s="13">
        <v>610</v>
      </c>
      <c r="D17" s="14">
        <v>20</v>
      </c>
      <c r="E17" s="15">
        <v>590</v>
      </c>
      <c r="F17" s="16">
        <v>41</v>
      </c>
      <c r="G17" s="16"/>
      <c r="H17"/>
      <c r="I17" s="34"/>
    </row>
    <row r="18" spans="1:9" ht="15.75">
      <c r="A18" s="11">
        <v>2</v>
      </c>
      <c r="B18" s="12" t="s">
        <v>106</v>
      </c>
      <c r="C18" s="13">
        <v>620</v>
      </c>
      <c r="D18" s="14">
        <v>0</v>
      </c>
      <c r="E18" s="15">
        <v>620</v>
      </c>
      <c r="F18" s="16">
        <v>45</v>
      </c>
      <c r="G18" s="16"/>
      <c r="H18"/>
      <c r="I18" s="34"/>
    </row>
    <row r="19" spans="1:9" ht="15.75">
      <c r="A19" s="11">
        <v>34</v>
      </c>
      <c r="B19" s="12" t="s">
        <v>122</v>
      </c>
      <c r="C19" s="13">
        <v>300</v>
      </c>
      <c r="D19" s="14">
        <v>0</v>
      </c>
      <c r="E19" s="15">
        <v>300</v>
      </c>
      <c r="F19" s="16"/>
      <c r="G19" s="16">
        <v>34</v>
      </c>
      <c r="H19"/>
      <c r="I19" s="34"/>
    </row>
    <row r="20" spans="1:9" ht="15.75">
      <c r="A20" s="11">
        <v>41</v>
      </c>
      <c r="B20" s="12" t="s">
        <v>119</v>
      </c>
      <c r="C20" s="13">
        <v>190</v>
      </c>
      <c r="D20" s="14">
        <v>0</v>
      </c>
      <c r="E20" s="15">
        <v>190</v>
      </c>
      <c r="F20" s="16"/>
      <c r="G20" s="16">
        <v>30</v>
      </c>
      <c r="H20"/>
      <c r="I20" s="34"/>
    </row>
    <row r="21" spans="1:9" ht="15.75">
      <c r="A21" s="11">
        <v>29</v>
      </c>
      <c r="B21" s="12" t="s">
        <v>96</v>
      </c>
      <c r="C21" s="13">
        <v>400</v>
      </c>
      <c r="D21" s="14">
        <v>40</v>
      </c>
      <c r="E21" s="15">
        <v>360</v>
      </c>
      <c r="F21" s="16">
        <v>17</v>
      </c>
      <c r="G21" s="16"/>
      <c r="H21"/>
      <c r="I21" s="34"/>
    </row>
    <row r="22" spans="1:9" ht="15.75">
      <c r="A22" s="11">
        <v>12</v>
      </c>
      <c r="B22" s="12" t="s">
        <v>36</v>
      </c>
      <c r="C22" s="13">
        <v>460</v>
      </c>
      <c r="D22" s="14">
        <v>0</v>
      </c>
      <c r="E22" s="15">
        <v>460</v>
      </c>
      <c r="F22" s="16"/>
      <c r="G22" s="16">
        <v>50</v>
      </c>
      <c r="H22"/>
      <c r="I22" s="34"/>
    </row>
    <row r="23" spans="1:9" ht="15.75">
      <c r="A23" s="11">
        <v>39</v>
      </c>
      <c r="B23" s="12" t="s">
        <v>117</v>
      </c>
      <c r="C23" s="13">
        <v>270</v>
      </c>
      <c r="D23" s="14">
        <v>60</v>
      </c>
      <c r="E23" s="15">
        <v>210</v>
      </c>
      <c r="F23" s="16">
        <v>10</v>
      </c>
      <c r="G23" s="16"/>
      <c r="H23"/>
      <c r="I23" s="34"/>
    </row>
    <row r="24" spans="1:9" ht="15.75">
      <c r="A24" s="11">
        <v>14</v>
      </c>
      <c r="B24" s="12" t="s">
        <v>108</v>
      </c>
      <c r="C24" s="13">
        <v>470</v>
      </c>
      <c r="D24" s="14">
        <v>20</v>
      </c>
      <c r="E24" s="15">
        <v>450</v>
      </c>
      <c r="F24" s="16">
        <v>28</v>
      </c>
      <c r="G24" s="16"/>
      <c r="H24"/>
      <c r="I24" s="34"/>
    </row>
    <row r="25" spans="1:9" ht="15.75">
      <c r="A25" s="15" t="s">
        <v>41</v>
      </c>
      <c r="B25" s="12" t="s">
        <v>2</v>
      </c>
      <c r="C25" s="13"/>
      <c r="D25" s="14"/>
      <c r="E25" s="15"/>
      <c r="F25" s="16">
        <v>50</v>
      </c>
      <c r="G25" s="16"/>
      <c r="H25"/>
      <c r="I25" s="34"/>
    </row>
    <row r="26" spans="1:9" ht="15.75">
      <c r="A26" s="11">
        <v>5</v>
      </c>
      <c r="B26" s="12" t="s">
        <v>42</v>
      </c>
      <c r="C26" s="13">
        <v>530</v>
      </c>
      <c r="D26" s="14">
        <v>0</v>
      </c>
      <c r="E26" s="15">
        <v>530</v>
      </c>
      <c r="F26" s="16">
        <v>36</v>
      </c>
      <c r="G26" s="16"/>
      <c r="H26"/>
      <c r="I26" s="34"/>
    </row>
    <row r="27" spans="1:9" ht="15.75">
      <c r="A27" s="11">
        <v>22</v>
      </c>
      <c r="B27" s="12" t="s">
        <v>34</v>
      </c>
      <c r="C27" s="13">
        <v>390</v>
      </c>
      <c r="D27" s="14">
        <v>0</v>
      </c>
      <c r="E27" s="15">
        <v>390</v>
      </c>
      <c r="F27" s="16">
        <v>23</v>
      </c>
      <c r="G27" s="16"/>
      <c r="H27"/>
      <c r="I27" s="34"/>
    </row>
    <row r="28" spans="1:9" ht="15.75">
      <c r="A28" s="11">
        <v>1</v>
      </c>
      <c r="B28" s="12" t="s">
        <v>32</v>
      </c>
      <c r="C28" s="13">
        <v>680</v>
      </c>
      <c r="D28" s="14">
        <v>0</v>
      </c>
      <c r="E28" s="15">
        <v>680</v>
      </c>
      <c r="F28" s="16">
        <v>50</v>
      </c>
      <c r="G28" s="16"/>
      <c r="H28"/>
      <c r="I28" s="34"/>
    </row>
    <row r="29" spans="1:9" ht="15.75">
      <c r="A29" s="11">
        <v>7</v>
      </c>
      <c r="B29" s="12" t="s">
        <v>69</v>
      </c>
      <c r="C29" s="13">
        <v>500</v>
      </c>
      <c r="D29" s="14">
        <v>0</v>
      </c>
      <c r="E29" s="15">
        <v>500</v>
      </c>
      <c r="F29" s="16">
        <v>33</v>
      </c>
      <c r="G29" s="16"/>
      <c r="H29"/>
      <c r="I29" s="34"/>
    </row>
    <row r="30" spans="1:9" ht="15.75">
      <c r="A30" s="11">
        <v>30</v>
      </c>
      <c r="B30" s="12" t="s">
        <v>94</v>
      </c>
      <c r="C30" s="13">
        <v>330</v>
      </c>
      <c r="D30" s="14">
        <v>0</v>
      </c>
      <c r="E30" s="15">
        <v>330</v>
      </c>
      <c r="F30" s="16">
        <v>16</v>
      </c>
      <c r="G30" s="16"/>
      <c r="H30"/>
      <c r="I30" s="34"/>
    </row>
    <row r="31" spans="1:9" ht="15.75">
      <c r="A31" s="11">
        <v>18</v>
      </c>
      <c r="B31" s="12" t="s">
        <v>111</v>
      </c>
      <c r="C31" s="13">
        <v>420</v>
      </c>
      <c r="D31" s="14">
        <v>0</v>
      </c>
      <c r="E31" s="15">
        <v>420</v>
      </c>
      <c r="F31" s="16">
        <v>26</v>
      </c>
      <c r="G31" s="16"/>
      <c r="H31" s="35"/>
      <c r="I31" s="34"/>
    </row>
    <row r="32" spans="1:9" ht="15.75">
      <c r="A32" s="11">
        <v>10</v>
      </c>
      <c r="B32" s="12" t="s">
        <v>107</v>
      </c>
      <c r="C32" s="13">
        <v>470</v>
      </c>
      <c r="D32" s="14">
        <v>0</v>
      </c>
      <c r="E32" s="15">
        <v>470</v>
      </c>
      <c r="F32" s="16">
        <v>31</v>
      </c>
      <c r="G32" s="16"/>
      <c r="H32"/>
      <c r="I32" s="34"/>
    </row>
    <row r="33" spans="1:9" ht="15.75">
      <c r="A33" s="11">
        <v>25</v>
      </c>
      <c r="B33" s="12" t="s">
        <v>18</v>
      </c>
      <c r="C33" s="13">
        <v>400</v>
      </c>
      <c r="D33" s="14">
        <v>20</v>
      </c>
      <c r="E33" s="15">
        <v>380</v>
      </c>
      <c r="F33" s="16">
        <v>20</v>
      </c>
      <c r="G33" s="16"/>
      <c r="H33"/>
      <c r="I33" s="34"/>
    </row>
    <row r="34" spans="1:9" ht="15.75">
      <c r="A34" s="11">
        <v>24</v>
      </c>
      <c r="B34" s="12" t="s">
        <v>82</v>
      </c>
      <c r="C34" s="13">
        <v>380</v>
      </c>
      <c r="D34" s="14">
        <v>0</v>
      </c>
      <c r="E34" s="15">
        <v>380</v>
      </c>
      <c r="F34" s="16">
        <v>21</v>
      </c>
      <c r="G34" s="16"/>
      <c r="H34"/>
      <c r="I34" s="34"/>
    </row>
    <row r="35" spans="1:9" ht="15.75">
      <c r="A35" s="11">
        <v>15</v>
      </c>
      <c r="B35" s="12" t="s">
        <v>109</v>
      </c>
      <c r="C35" s="13">
        <v>470</v>
      </c>
      <c r="D35" s="14">
        <v>20</v>
      </c>
      <c r="E35" s="15">
        <v>450</v>
      </c>
      <c r="F35" s="16"/>
      <c r="G35" s="16">
        <v>45</v>
      </c>
      <c r="H35"/>
      <c r="I35" s="34"/>
    </row>
    <row r="36" spans="1:9" ht="15.75">
      <c r="A36" s="11">
        <v>19</v>
      </c>
      <c r="B36" s="12" t="s">
        <v>112</v>
      </c>
      <c r="C36" s="13">
        <v>410</v>
      </c>
      <c r="D36" s="14">
        <v>0</v>
      </c>
      <c r="E36" s="15">
        <v>410</v>
      </c>
      <c r="F36" s="16"/>
      <c r="G36" s="16">
        <v>36</v>
      </c>
      <c r="H36"/>
      <c r="I36" s="34"/>
    </row>
    <row r="37" spans="1:9" ht="15.75">
      <c r="A37" s="11">
        <v>40</v>
      </c>
      <c r="B37" s="12" t="s">
        <v>118</v>
      </c>
      <c r="C37" s="13">
        <v>200</v>
      </c>
      <c r="D37" s="14">
        <v>0</v>
      </c>
      <c r="E37" s="15">
        <v>200</v>
      </c>
      <c r="F37" s="16"/>
      <c r="G37" s="16">
        <v>31</v>
      </c>
      <c r="H37"/>
      <c r="I37" s="34"/>
    </row>
    <row r="38" spans="1:9" ht="15.75">
      <c r="A38" s="11">
        <v>16</v>
      </c>
      <c r="B38" s="12" t="s">
        <v>33</v>
      </c>
      <c r="C38" s="13">
        <v>420</v>
      </c>
      <c r="D38" s="14">
        <v>0</v>
      </c>
      <c r="E38" s="15">
        <v>420</v>
      </c>
      <c r="F38" s="16"/>
      <c r="G38" s="16">
        <v>41</v>
      </c>
      <c r="H38"/>
      <c r="I38" s="34"/>
    </row>
    <row r="39" spans="1:9" ht="15.75">
      <c r="A39" s="11">
        <v>26</v>
      </c>
      <c r="B39" s="12" t="s">
        <v>91</v>
      </c>
      <c r="C39" s="13">
        <v>370</v>
      </c>
      <c r="D39" s="14">
        <v>0</v>
      </c>
      <c r="E39" s="15">
        <v>370</v>
      </c>
      <c r="F39" s="16">
        <v>19</v>
      </c>
      <c r="G39" s="16"/>
      <c r="H39"/>
      <c r="I39" s="34"/>
    </row>
    <row r="40" spans="1:9" ht="15.75">
      <c r="A40" s="11">
        <v>27</v>
      </c>
      <c r="B40" s="12" t="s">
        <v>4</v>
      </c>
      <c r="C40" s="13">
        <v>390</v>
      </c>
      <c r="D40" s="14">
        <v>20</v>
      </c>
      <c r="E40" s="15">
        <v>370</v>
      </c>
      <c r="F40" s="16"/>
      <c r="G40" s="16">
        <v>35</v>
      </c>
      <c r="H40"/>
      <c r="I40" s="34"/>
    </row>
    <row r="41" spans="1:9" ht="15.75">
      <c r="A41" s="11">
        <v>31</v>
      </c>
      <c r="B41" s="12" t="s">
        <v>58</v>
      </c>
      <c r="C41" s="13">
        <v>330</v>
      </c>
      <c r="D41" s="14">
        <v>0</v>
      </c>
      <c r="E41" s="15">
        <v>330</v>
      </c>
      <c r="F41" s="16">
        <v>15</v>
      </c>
      <c r="G41" s="16"/>
      <c r="H41"/>
      <c r="I41" s="34"/>
    </row>
    <row r="42" spans="1:9" ht="15.75">
      <c r="A42" s="11">
        <v>8</v>
      </c>
      <c r="B42" s="12" t="s">
        <v>0</v>
      </c>
      <c r="C42" s="13">
        <v>500</v>
      </c>
      <c r="D42" s="14">
        <v>0</v>
      </c>
      <c r="E42" s="15">
        <v>500</v>
      </c>
      <c r="F42" s="16">
        <v>34</v>
      </c>
      <c r="G42" s="16"/>
      <c r="H42"/>
      <c r="I42" s="34"/>
    </row>
    <row r="43" spans="1:9" ht="15.75">
      <c r="A43" s="11" t="s">
        <v>110</v>
      </c>
      <c r="B43" s="12" t="s">
        <v>19</v>
      </c>
      <c r="C43" s="13">
        <v>420</v>
      </c>
      <c r="D43" s="14">
        <v>0</v>
      </c>
      <c r="E43" s="15">
        <v>420</v>
      </c>
      <c r="F43" s="16">
        <v>27</v>
      </c>
      <c r="G43" s="16"/>
      <c r="H43"/>
      <c r="I43" s="34"/>
    </row>
    <row r="44" spans="1:9" ht="15.75">
      <c r="A44" s="11">
        <v>21</v>
      </c>
      <c r="B44" s="12" t="s">
        <v>3</v>
      </c>
      <c r="C44" s="13">
        <v>400</v>
      </c>
      <c r="D44" s="14">
        <v>0</v>
      </c>
      <c r="E44" s="15">
        <v>400</v>
      </c>
      <c r="F44" s="16">
        <v>24</v>
      </c>
      <c r="G44" s="16"/>
      <c r="H44"/>
      <c r="I44" s="34"/>
    </row>
    <row r="45" spans="1:9" ht="15.75">
      <c r="A45" s="11">
        <v>36</v>
      </c>
      <c r="B45" s="12" t="s">
        <v>95</v>
      </c>
      <c r="C45" s="13">
        <v>250</v>
      </c>
      <c r="D45" s="14">
        <v>0</v>
      </c>
      <c r="E45" s="15">
        <v>250</v>
      </c>
      <c r="F45" s="16"/>
      <c r="G45" s="16">
        <v>33</v>
      </c>
      <c r="H45"/>
      <c r="I45" s="34"/>
    </row>
    <row r="46" spans="1:9" ht="15.75">
      <c r="A46" s="11">
        <v>35</v>
      </c>
      <c r="B46" s="12" t="s">
        <v>115</v>
      </c>
      <c r="C46" s="13">
        <v>280</v>
      </c>
      <c r="D46" s="14">
        <v>20</v>
      </c>
      <c r="E46" s="15">
        <v>260</v>
      </c>
      <c r="F46" s="16">
        <v>12</v>
      </c>
      <c r="G46" s="16"/>
      <c r="H46"/>
      <c r="I46" s="34"/>
    </row>
    <row r="47" spans="1:9" ht="15.75">
      <c r="A47" s="11">
        <v>11</v>
      </c>
      <c r="B47" s="12" t="s">
        <v>44</v>
      </c>
      <c r="C47" s="13">
        <v>470</v>
      </c>
      <c r="D47" s="14">
        <v>0</v>
      </c>
      <c r="E47" s="15">
        <v>470</v>
      </c>
      <c r="F47" s="16">
        <v>30</v>
      </c>
      <c r="G47" s="16"/>
      <c r="H47"/>
      <c r="I47" s="34"/>
    </row>
  </sheetData>
  <mergeCells count="7">
    <mergeCell ref="E2:E3"/>
    <mergeCell ref="F2:F3"/>
    <mergeCell ref="G2:G3"/>
    <mergeCell ref="A2:A3"/>
    <mergeCell ref="B2:B3"/>
    <mergeCell ref="C2:C3"/>
    <mergeCell ref="D2:D3"/>
  </mergeCells>
  <conditionalFormatting sqref="I4:I47">
    <cfRule type="cellIs" priority="1" dxfId="1" operator="greaterThan" stopIfTrue="1">
      <formula>0.0423611111111111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O71"/>
  <sheetViews>
    <sheetView workbookViewId="0" topLeftCell="A1">
      <selection activeCell="G63" sqref="G4:G63"/>
    </sheetView>
  </sheetViews>
  <sheetFormatPr defaultColWidth="9.140625" defaultRowHeight="12.75"/>
  <cols>
    <col min="1" max="1" width="4.140625" style="9" bestFit="1" customWidth="1"/>
    <col min="2" max="2" width="30.421875" style="9" customWidth="1"/>
    <col min="3" max="16384" width="9.00390625" style="9" customWidth="1"/>
  </cols>
  <sheetData>
    <row r="1" ht="15.75" thickBot="1"/>
    <row r="2" spans="1:8" ht="13.5" customHeight="1">
      <c r="A2" s="60" t="s">
        <v>9</v>
      </c>
      <c r="B2" s="62" t="s">
        <v>15</v>
      </c>
      <c r="C2" s="64" t="s">
        <v>16</v>
      </c>
      <c r="D2" s="66" t="s">
        <v>6</v>
      </c>
      <c r="E2" s="60" t="s">
        <v>7</v>
      </c>
      <c r="F2" s="60" t="s">
        <v>12</v>
      </c>
      <c r="G2" s="60" t="s">
        <v>13</v>
      </c>
      <c r="H2" s="10"/>
    </row>
    <row r="3" spans="1:8" ht="13.5" customHeight="1" thickBot="1">
      <c r="A3" s="61" t="s">
        <v>8</v>
      </c>
      <c r="B3" s="63"/>
      <c r="C3" s="65"/>
      <c r="D3" s="67"/>
      <c r="E3" s="61"/>
      <c r="F3" s="61" t="s">
        <v>10</v>
      </c>
      <c r="G3" s="61" t="s">
        <v>11</v>
      </c>
      <c r="H3" s="10"/>
    </row>
    <row r="4" spans="1:15" s="18" customFormat="1" ht="15.75">
      <c r="A4" s="11">
        <v>19</v>
      </c>
      <c r="B4" s="12" t="s">
        <v>14</v>
      </c>
      <c r="C4" s="13">
        <v>360</v>
      </c>
      <c r="D4" s="14">
        <v>0</v>
      </c>
      <c r="E4" s="15">
        <v>360</v>
      </c>
      <c r="F4" s="16"/>
      <c r="G4" s="16">
        <v>36</v>
      </c>
      <c r="H4" s="17"/>
      <c r="J4" s="9"/>
      <c r="K4" s="9"/>
      <c r="L4" s="9"/>
      <c r="M4" s="9"/>
      <c r="N4" s="9"/>
      <c r="O4" s="9"/>
    </row>
    <row r="5" spans="1:7" ht="15.75">
      <c r="A5" s="11">
        <v>17</v>
      </c>
      <c r="B5" s="12" t="s">
        <v>72</v>
      </c>
      <c r="C5" s="13">
        <v>370</v>
      </c>
      <c r="D5" s="14">
        <v>0</v>
      </c>
      <c r="E5" s="15">
        <v>370</v>
      </c>
      <c r="F5" s="16">
        <v>27</v>
      </c>
      <c r="G5" s="16"/>
    </row>
    <row r="6" spans="1:7" ht="15.75">
      <c r="A6" s="11">
        <v>40</v>
      </c>
      <c r="B6" s="12" t="s">
        <v>159</v>
      </c>
      <c r="C6" s="13">
        <v>380</v>
      </c>
      <c r="D6" s="14">
        <v>160</v>
      </c>
      <c r="E6" s="15">
        <v>220</v>
      </c>
      <c r="F6" s="16"/>
      <c r="G6" s="16">
        <v>29</v>
      </c>
    </row>
    <row r="7" spans="1:7" ht="15.75">
      <c r="A7" s="11">
        <v>39</v>
      </c>
      <c r="B7" s="12" t="s">
        <v>57</v>
      </c>
      <c r="C7" s="13">
        <v>290</v>
      </c>
      <c r="D7" s="14">
        <v>70</v>
      </c>
      <c r="E7" s="15">
        <v>220</v>
      </c>
      <c r="F7" s="16">
        <v>12</v>
      </c>
      <c r="G7" s="16"/>
    </row>
    <row r="8" spans="1:7" ht="15.75">
      <c r="A8" s="11">
        <v>46</v>
      </c>
      <c r="B8" s="12" t="s">
        <v>51</v>
      </c>
      <c r="C8" s="13">
        <v>90</v>
      </c>
      <c r="D8" s="14">
        <v>0</v>
      </c>
      <c r="E8" s="15">
        <v>90</v>
      </c>
      <c r="F8" s="16">
        <v>8</v>
      </c>
      <c r="G8" s="16"/>
    </row>
    <row r="9" spans="1:7" ht="15.75">
      <c r="A9" s="11">
        <v>8</v>
      </c>
      <c r="B9" s="12" t="s">
        <v>45</v>
      </c>
      <c r="C9" s="13">
        <v>450</v>
      </c>
      <c r="D9" s="14">
        <v>10</v>
      </c>
      <c r="E9" s="15">
        <v>440</v>
      </c>
      <c r="F9" s="16"/>
      <c r="G9" s="16">
        <v>50</v>
      </c>
    </row>
    <row r="10" spans="1:7" ht="15.75">
      <c r="A10" s="11">
        <v>25</v>
      </c>
      <c r="B10" s="12" t="s">
        <v>67</v>
      </c>
      <c r="C10" s="13">
        <v>320</v>
      </c>
      <c r="D10" s="14">
        <v>0</v>
      </c>
      <c r="E10" s="15">
        <v>320</v>
      </c>
      <c r="F10" s="16">
        <v>23</v>
      </c>
      <c r="G10" s="16"/>
    </row>
    <row r="11" spans="1:7" ht="15.75">
      <c r="A11" s="11" t="s">
        <v>90</v>
      </c>
      <c r="B11" s="12" t="s">
        <v>62</v>
      </c>
      <c r="C11" s="13">
        <v>340</v>
      </c>
      <c r="D11" s="14">
        <v>0</v>
      </c>
      <c r="E11" s="15">
        <v>340</v>
      </c>
      <c r="F11" s="16"/>
      <c r="G11" s="16">
        <v>35</v>
      </c>
    </row>
    <row r="12" spans="1:7" ht="15.75">
      <c r="A12" s="11">
        <v>14</v>
      </c>
      <c r="B12" s="12" t="s">
        <v>70</v>
      </c>
      <c r="C12" s="13">
        <v>540</v>
      </c>
      <c r="D12" s="14">
        <v>140</v>
      </c>
      <c r="E12" s="15">
        <v>400</v>
      </c>
      <c r="F12" s="16">
        <v>30</v>
      </c>
      <c r="G12" s="16"/>
    </row>
    <row r="13" spans="1:7" ht="15.75">
      <c r="A13" s="11">
        <v>40</v>
      </c>
      <c r="B13" s="12" t="s">
        <v>178</v>
      </c>
      <c r="C13" s="13">
        <v>380</v>
      </c>
      <c r="D13" s="14">
        <v>160</v>
      </c>
      <c r="E13" s="15">
        <v>220</v>
      </c>
      <c r="F13" s="16"/>
      <c r="G13" s="16">
        <v>29</v>
      </c>
    </row>
    <row r="14" spans="1:7" ht="15.75">
      <c r="A14" s="11">
        <v>32</v>
      </c>
      <c r="B14" s="12" t="s">
        <v>47</v>
      </c>
      <c r="C14" s="13">
        <v>310</v>
      </c>
      <c r="D14" s="14">
        <v>20</v>
      </c>
      <c r="E14" s="15">
        <v>290</v>
      </c>
      <c r="F14" s="16"/>
      <c r="G14" s="16">
        <v>31</v>
      </c>
    </row>
    <row r="15" spans="1:7" ht="15.75">
      <c r="A15" s="11">
        <v>45</v>
      </c>
      <c r="B15" s="12" t="s">
        <v>102</v>
      </c>
      <c r="C15" s="13">
        <v>210</v>
      </c>
      <c r="D15" s="14">
        <v>70</v>
      </c>
      <c r="E15" s="15">
        <v>140</v>
      </c>
      <c r="F15" s="16">
        <v>9</v>
      </c>
      <c r="G15" s="16"/>
    </row>
    <row r="16" spans="1:7" ht="15.75">
      <c r="A16" s="11">
        <v>41</v>
      </c>
      <c r="B16" s="12" t="s">
        <v>46</v>
      </c>
      <c r="C16" s="13">
        <v>190</v>
      </c>
      <c r="D16" s="14">
        <v>0</v>
      </c>
      <c r="E16" s="15">
        <v>190</v>
      </c>
      <c r="F16" s="16">
        <v>11</v>
      </c>
      <c r="G16" s="16"/>
    </row>
    <row r="17" spans="1:7" ht="15.75">
      <c r="A17" s="11">
        <v>46</v>
      </c>
      <c r="B17" s="12" t="s">
        <v>98</v>
      </c>
      <c r="C17" s="13">
        <v>90</v>
      </c>
      <c r="D17" s="14">
        <v>0</v>
      </c>
      <c r="E17" s="15">
        <v>90</v>
      </c>
      <c r="F17" s="16"/>
      <c r="G17" s="16">
        <v>23</v>
      </c>
    </row>
    <row r="18" spans="1:7" ht="15.75">
      <c r="A18" s="11">
        <v>9</v>
      </c>
      <c r="B18" s="12" t="s">
        <v>87</v>
      </c>
      <c r="C18" s="13">
        <v>480</v>
      </c>
      <c r="D18" s="14">
        <v>40</v>
      </c>
      <c r="E18" s="15">
        <v>440</v>
      </c>
      <c r="F18" s="16">
        <v>33</v>
      </c>
      <c r="G18" s="16"/>
    </row>
    <row r="19" spans="1:7" ht="15.75">
      <c r="A19" s="11">
        <v>24</v>
      </c>
      <c r="B19" s="12" t="s">
        <v>149</v>
      </c>
      <c r="C19" s="13">
        <v>370</v>
      </c>
      <c r="D19" s="14">
        <v>30</v>
      </c>
      <c r="E19" s="15">
        <v>340</v>
      </c>
      <c r="F19" s="16">
        <v>24</v>
      </c>
      <c r="G19" s="16"/>
    </row>
    <row r="20" spans="1:7" ht="15.75">
      <c r="A20" s="11">
        <v>6</v>
      </c>
      <c r="B20" s="12" t="s">
        <v>5</v>
      </c>
      <c r="C20" s="13">
        <v>470</v>
      </c>
      <c r="D20" s="14">
        <v>20</v>
      </c>
      <c r="E20" s="15">
        <v>450</v>
      </c>
      <c r="F20" s="16">
        <v>35</v>
      </c>
      <c r="G20" s="16"/>
    </row>
    <row r="21" spans="1:7" ht="15.75">
      <c r="A21" s="11">
        <v>16</v>
      </c>
      <c r="B21" s="12" t="s">
        <v>52</v>
      </c>
      <c r="C21" s="13">
        <v>380</v>
      </c>
      <c r="D21" s="14">
        <v>0</v>
      </c>
      <c r="E21" s="15">
        <v>380</v>
      </c>
      <c r="F21" s="16">
        <v>28</v>
      </c>
      <c r="G21" s="16"/>
    </row>
    <row r="22" spans="1:7" ht="15.75">
      <c r="A22" s="11">
        <v>41</v>
      </c>
      <c r="B22" s="12" t="s">
        <v>103</v>
      </c>
      <c r="C22" s="13">
        <v>190</v>
      </c>
      <c r="D22" s="14">
        <v>0</v>
      </c>
      <c r="E22" s="15">
        <v>190</v>
      </c>
      <c r="F22" s="16"/>
      <c r="G22" s="16">
        <v>28</v>
      </c>
    </row>
    <row r="23" spans="1:7" ht="15.75">
      <c r="A23" s="11">
        <v>35</v>
      </c>
      <c r="B23" s="12" t="s">
        <v>93</v>
      </c>
      <c r="C23" s="13">
        <v>270</v>
      </c>
      <c r="D23" s="14">
        <v>10</v>
      </c>
      <c r="E23" s="15">
        <v>260</v>
      </c>
      <c r="F23" s="16">
        <v>16</v>
      </c>
      <c r="G23" s="16"/>
    </row>
    <row r="24" spans="1:7" ht="15.75">
      <c r="A24" s="11">
        <v>15</v>
      </c>
      <c r="B24" s="12" t="s">
        <v>97</v>
      </c>
      <c r="C24" s="13">
        <v>400</v>
      </c>
      <c r="D24" s="14">
        <v>10</v>
      </c>
      <c r="E24" s="15">
        <v>390</v>
      </c>
      <c r="F24" s="16"/>
      <c r="G24" s="16">
        <v>38</v>
      </c>
    </row>
    <row r="25" spans="1:7" ht="15.75">
      <c r="A25" s="11">
        <v>28</v>
      </c>
      <c r="B25" s="12" t="s">
        <v>56</v>
      </c>
      <c r="C25" s="13">
        <v>300</v>
      </c>
      <c r="D25" s="14">
        <v>0</v>
      </c>
      <c r="E25" s="15">
        <v>300</v>
      </c>
      <c r="F25" s="16"/>
      <c r="G25" s="16">
        <v>32</v>
      </c>
    </row>
    <row r="26" spans="1:7" ht="15.75">
      <c r="A26" s="11">
        <v>29</v>
      </c>
      <c r="B26" s="12" t="s">
        <v>17</v>
      </c>
      <c r="C26" s="13">
        <v>300</v>
      </c>
      <c r="D26" s="14">
        <v>0</v>
      </c>
      <c r="E26" s="15">
        <v>300</v>
      </c>
      <c r="F26" s="16">
        <v>20</v>
      </c>
      <c r="G26" s="16"/>
    </row>
    <row r="27" spans="1:7" ht="15.75">
      <c r="A27" s="11">
        <v>15</v>
      </c>
      <c r="B27" s="12" t="s">
        <v>96</v>
      </c>
      <c r="C27" s="13">
        <v>400</v>
      </c>
      <c r="D27" s="14">
        <v>10</v>
      </c>
      <c r="E27" s="15">
        <v>390</v>
      </c>
      <c r="F27" s="16">
        <v>29</v>
      </c>
      <c r="G27" s="16"/>
    </row>
    <row r="28" spans="1:7" ht="15.75">
      <c r="A28" s="11">
        <v>45</v>
      </c>
      <c r="B28" s="12" t="s">
        <v>101</v>
      </c>
      <c r="C28" s="13">
        <v>210</v>
      </c>
      <c r="D28" s="14">
        <v>70</v>
      </c>
      <c r="E28" s="15">
        <v>140</v>
      </c>
      <c r="F28" s="16"/>
      <c r="G28" s="16">
        <v>24</v>
      </c>
    </row>
    <row r="29" spans="1:7" ht="15.75">
      <c r="A29" s="11">
        <v>13</v>
      </c>
      <c r="B29" s="12" t="s">
        <v>36</v>
      </c>
      <c r="C29" s="13">
        <v>400</v>
      </c>
      <c r="D29" s="14">
        <v>0</v>
      </c>
      <c r="E29" s="15">
        <v>400</v>
      </c>
      <c r="F29" s="16"/>
      <c r="G29" s="16">
        <v>41</v>
      </c>
    </row>
    <row r="30" spans="1:7" ht="15.75">
      <c r="A30" s="11">
        <v>43</v>
      </c>
      <c r="B30" s="12" t="s">
        <v>99</v>
      </c>
      <c r="C30" s="13">
        <v>160</v>
      </c>
      <c r="D30" s="14">
        <v>0</v>
      </c>
      <c r="E30" s="15">
        <v>160</v>
      </c>
      <c r="F30" s="16">
        <v>10</v>
      </c>
      <c r="G30" s="16"/>
    </row>
    <row r="31" spans="1:7" ht="15.75">
      <c r="A31" s="11">
        <v>34</v>
      </c>
      <c r="B31" s="12" t="s">
        <v>29</v>
      </c>
      <c r="C31" s="13">
        <v>260</v>
      </c>
      <c r="D31" s="14">
        <v>0</v>
      </c>
      <c r="E31" s="15">
        <v>260</v>
      </c>
      <c r="F31" s="16"/>
      <c r="G31" s="16">
        <v>30</v>
      </c>
    </row>
    <row r="32" spans="1:7" ht="15.75">
      <c r="A32" s="11">
        <v>11</v>
      </c>
      <c r="B32" s="12" t="s">
        <v>88</v>
      </c>
      <c r="C32" s="13">
        <v>420</v>
      </c>
      <c r="D32" s="14">
        <v>0</v>
      </c>
      <c r="E32" s="15">
        <v>420</v>
      </c>
      <c r="F32" s="16">
        <v>32</v>
      </c>
      <c r="G32" s="16"/>
    </row>
    <row r="33" spans="1:7" ht="15.75">
      <c r="A33" s="11" t="s">
        <v>90</v>
      </c>
      <c r="B33" s="12" t="s">
        <v>63</v>
      </c>
      <c r="C33" s="13">
        <v>340</v>
      </c>
      <c r="D33" s="14">
        <v>0</v>
      </c>
      <c r="E33" s="15">
        <v>340</v>
      </c>
      <c r="F33" s="16"/>
      <c r="G33" s="16">
        <v>35</v>
      </c>
    </row>
    <row r="34" spans="1:7" ht="15.75">
      <c r="A34" s="11">
        <v>43</v>
      </c>
      <c r="B34" s="12" t="s">
        <v>100</v>
      </c>
      <c r="C34" s="13">
        <v>160</v>
      </c>
      <c r="D34" s="14">
        <v>0</v>
      </c>
      <c r="E34" s="15">
        <v>160</v>
      </c>
      <c r="F34" s="16"/>
      <c r="G34" s="16">
        <v>26</v>
      </c>
    </row>
    <row r="35" spans="1:7" ht="15.75">
      <c r="A35" s="11">
        <v>2</v>
      </c>
      <c r="B35" s="12" t="s">
        <v>2</v>
      </c>
      <c r="C35" s="13">
        <v>570</v>
      </c>
      <c r="D35" s="14">
        <v>10</v>
      </c>
      <c r="E35" s="15">
        <v>560</v>
      </c>
      <c r="F35" s="16">
        <v>45</v>
      </c>
      <c r="G35" s="16"/>
    </row>
    <row r="36" spans="1:7" ht="15.75">
      <c r="A36" s="11">
        <v>3</v>
      </c>
      <c r="B36" s="12" t="s">
        <v>42</v>
      </c>
      <c r="C36" s="13">
        <v>470</v>
      </c>
      <c r="D36" s="14">
        <v>0</v>
      </c>
      <c r="E36" s="15">
        <v>470</v>
      </c>
      <c r="F36" s="16">
        <v>41</v>
      </c>
      <c r="G36" s="16"/>
    </row>
    <row r="37" spans="1:7" ht="15.75">
      <c r="A37" s="11">
        <v>27</v>
      </c>
      <c r="B37" s="12" t="s">
        <v>92</v>
      </c>
      <c r="C37" s="13">
        <v>330</v>
      </c>
      <c r="D37" s="14">
        <v>20</v>
      </c>
      <c r="E37" s="15">
        <v>310</v>
      </c>
      <c r="F37" s="16">
        <v>21</v>
      </c>
      <c r="G37" s="16"/>
    </row>
    <row r="38" spans="1:7" ht="15.75">
      <c r="A38" s="11">
        <v>38</v>
      </c>
      <c r="B38" s="12" t="s">
        <v>60</v>
      </c>
      <c r="C38" s="13">
        <v>220</v>
      </c>
      <c r="D38" s="14">
        <v>0</v>
      </c>
      <c r="E38" s="15">
        <v>220</v>
      </c>
      <c r="F38" s="16">
        <v>13</v>
      </c>
      <c r="G38" s="16"/>
    </row>
    <row r="39" spans="1:7" ht="15.75">
      <c r="A39" s="11">
        <v>36</v>
      </c>
      <c r="B39" s="12" t="s">
        <v>34</v>
      </c>
      <c r="C39" s="13">
        <v>240</v>
      </c>
      <c r="D39" s="14">
        <v>0</v>
      </c>
      <c r="E39" s="15">
        <v>240</v>
      </c>
      <c r="F39" s="16">
        <v>15</v>
      </c>
      <c r="G39" s="16"/>
    </row>
    <row r="40" spans="1:7" ht="15.75">
      <c r="A40" s="11">
        <v>1</v>
      </c>
      <c r="B40" s="12" t="s">
        <v>32</v>
      </c>
      <c r="C40" s="13">
        <v>590</v>
      </c>
      <c r="D40" s="14">
        <v>0</v>
      </c>
      <c r="E40" s="15">
        <v>590</v>
      </c>
      <c r="F40" s="16">
        <v>50</v>
      </c>
      <c r="G40" s="16"/>
    </row>
    <row r="41" spans="1:7" ht="15.75">
      <c r="A41" s="15" t="s">
        <v>41</v>
      </c>
      <c r="B41" s="12" t="s">
        <v>143</v>
      </c>
      <c r="C41" s="13"/>
      <c r="D41" s="14"/>
      <c r="E41" s="15"/>
      <c r="F41" s="16"/>
      <c r="G41" s="16">
        <v>50</v>
      </c>
    </row>
    <row r="42" spans="1:7" ht="15.75">
      <c r="A42" s="11">
        <v>37</v>
      </c>
      <c r="B42" s="12" t="s">
        <v>94</v>
      </c>
      <c r="C42" s="13">
        <v>300</v>
      </c>
      <c r="D42" s="14">
        <v>70</v>
      </c>
      <c r="E42" s="15">
        <v>230</v>
      </c>
      <c r="F42" s="16">
        <v>14</v>
      </c>
      <c r="G42" s="16"/>
    </row>
    <row r="43" spans="1:7" ht="15.75">
      <c r="A43" s="11">
        <v>7</v>
      </c>
      <c r="B43" s="12" t="s">
        <v>86</v>
      </c>
      <c r="C43" s="13">
        <v>450</v>
      </c>
      <c r="D43" s="14">
        <v>10</v>
      </c>
      <c r="E43" s="15">
        <v>440</v>
      </c>
      <c r="F43" s="16">
        <v>34</v>
      </c>
      <c r="G43" s="16"/>
    </row>
    <row r="44" spans="1:7" ht="15.75">
      <c r="A44" s="11">
        <v>33</v>
      </c>
      <c r="B44" s="12" t="s">
        <v>18</v>
      </c>
      <c r="C44" s="13">
        <v>280</v>
      </c>
      <c r="D44" s="14">
        <v>0</v>
      </c>
      <c r="E44" s="15">
        <v>280</v>
      </c>
      <c r="F44" s="16">
        <v>17</v>
      </c>
      <c r="G44" s="16"/>
    </row>
    <row r="45" spans="1:7" ht="15.75">
      <c r="A45" s="11">
        <v>31</v>
      </c>
      <c r="B45" s="12" t="s">
        <v>82</v>
      </c>
      <c r="C45" s="13">
        <v>300</v>
      </c>
      <c r="D45" s="14">
        <v>10</v>
      </c>
      <c r="E45" s="15">
        <v>290</v>
      </c>
      <c r="F45" s="16">
        <v>18</v>
      </c>
      <c r="G45" s="16"/>
    </row>
    <row r="46" spans="1:7" ht="15.75">
      <c r="A46" s="11">
        <v>44</v>
      </c>
      <c r="B46" s="12" t="s">
        <v>37</v>
      </c>
      <c r="C46" s="13">
        <v>270</v>
      </c>
      <c r="D46" s="14">
        <v>120</v>
      </c>
      <c r="E46" s="15">
        <v>150</v>
      </c>
      <c r="F46" s="16"/>
      <c r="G46" s="16">
        <v>25</v>
      </c>
    </row>
    <row r="47" spans="1:7" ht="15.75">
      <c r="A47" s="11">
        <v>12</v>
      </c>
      <c r="B47" s="12" t="s">
        <v>89</v>
      </c>
      <c r="C47" s="13">
        <v>440</v>
      </c>
      <c r="D47" s="14">
        <v>30</v>
      </c>
      <c r="E47" s="15">
        <v>410</v>
      </c>
      <c r="F47" s="16">
        <v>31</v>
      </c>
      <c r="G47" s="16"/>
    </row>
    <row r="48" spans="1:7" ht="15.75">
      <c r="A48" s="11">
        <v>48</v>
      </c>
      <c r="B48" s="12" t="s">
        <v>83</v>
      </c>
      <c r="C48" s="13">
        <v>190</v>
      </c>
      <c r="D48" s="14">
        <v>220</v>
      </c>
      <c r="E48" s="15">
        <v>-30</v>
      </c>
      <c r="F48" s="16"/>
      <c r="G48" s="16">
        <v>21</v>
      </c>
    </row>
    <row r="49" spans="1:7" ht="15.75">
      <c r="A49" s="11">
        <v>42</v>
      </c>
      <c r="B49" s="12" t="s">
        <v>123</v>
      </c>
      <c r="C49" s="13">
        <v>280</v>
      </c>
      <c r="D49" s="14">
        <v>100</v>
      </c>
      <c r="E49" s="15">
        <v>180</v>
      </c>
      <c r="F49" s="16"/>
      <c r="G49" s="16">
        <v>27</v>
      </c>
    </row>
    <row r="50" spans="1:7" ht="15.75">
      <c r="A50" s="11">
        <v>10</v>
      </c>
      <c r="B50" s="12" t="s">
        <v>33</v>
      </c>
      <c r="C50" s="13">
        <v>430</v>
      </c>
      <c r="D50" s="14">
        <v>0</v>
      </c>
      <c r="E50" s="15">
        <v>430</v>
      </c>
      <c r="F50" s="16"/>
      <c r="G50" s="16">
        <v>45</v>
      </c>
    </row>
    <row r="51" spans="1:7" ht="15.75">
      <c r="A51" s="11">
        <v>26</v>
      </c>
      <c r="B51" s="12" t="s">
        <v>91</v>
      </c>
      <c r="C51" s="13">
        <v>400</v>
      </c>
      <c r="D51" s="14">
        <v>80</v>
      </c>
      <c r="E51" s="15">
        <v>320</v>
      </c>
      <c r="F51" s="16">
        <v>22</v>
      </c>
      <c r="G51" s="16"/>
    </row>
    <row r="52" spans="1:7" ht="15.75">
      <c r="A52" s="11">
        <v>22</v>
      </c>
      <c r="B52" s="12" t="s">
        <v>4</v>
      </c>
      <c r="C52" s="13">
        <v>340</v>
      </c>
      <c r="D52" s="14">
        <v>0</v>
      </c>
      <c r="E52" s="15">
        <v>340</v>
      </c>
      <c r="F52" s="16"/>
      <c r="G52" s="16">
        <v>33</v>
      </c>
    </row>
    <row r="53" spans="1:7" ht="15.75">
      <c r="A53" s="11">
        <v>30</v>
      </c>
      <c r="B53" s="12" t="s">
        <v>58</v>
      </c>
      <c r="C53" s="13">
        <v>290</v>
      </c>
      <c r="D53" s="14">
        <v>0</v>
      </c>
      <c r="E53" s="15">
        <v>290</v>
      </c>
      <c r="F53" s="16">
        <v>19</v>
      </c>
      <c r="G53" s="16"/>
    </row>
    <row r="54" spans="1:7" ht="15.75">
      <c r="A54" s="11">
        <v>4</v>
      </c>
      <c r="B54" s="12" t="s">
        <v>0</v>
      </c>
      <c r="C54" s="13">
        <v>480</v>
      </c>
      <c r="D54" s="14">
        <v>10</v>
      </c>
      <c r="E54" s="15">
        <v>470</v>
      </c>
      <c r="F54" s="16">
        <v>38</v>
      </c>
      <c r="G54" s="16"/>
    </row>
    <row r="55" spans="1:7" ht="15.75">
      <c r="A55" s="11">
        <v>18</v>
      </c>
      <c r="B55" s="12" t="s">
        <v>19</v>
      </c>
      <c r="C55" s="13">
        <v>370</v>
      </c>
      <c r="D55" s="14">
        <v>0</v>
      </c>
      <c r="E55" s="15">
        <v>370</v>
      </c>
      <c r="F55" s="16">
        <v>26</v>
      </c>
      <c r="G55" s="16"/>
    </row>
    <row r="56" spans="1:7" ht="15.75">
      <c r="A56" s="11">
        <v>23</v>
      </c>
      <c r="B56" s="12" t="s">
        <v>3</v>
      </c>
      <c r="C56" s="13">
        <v>350</v>
      </c>
      <c r="D56" s="14">
        <v>10</v>
      </c>
      <c r="E56" s="15">
        <v>340</v>
      </c>
      <c r="F56" s="16">
        <v>25</v>
      </c>
      <c r="G56" s="16"/>
    </row>
    <row r="57" spans="1:7" ht="15.75">
      <c r="A57" s="11">
        <v>47</v>
      </c>
      <c r="B57" s="12" t="s">
        <v>95</v>
      </c>
      <c r="C57" s="13">
        <v>60</v>
      </c>
      <c r="D57" s="14">
        <v>0</v>
      </c>
      <c r="E57" s="15">
        <v>60</v>
      </c>
      <c r="F57" s="16"/>
      <c r="G57" s="16">
        <v>22</v>
      </c>
    </row>
    <row r="58" spans="1:7" ht="15.75">
      <c r="A58" s="11">
        <v>5</v>
      </c>
      <c r="B58" s="12" t="s">
        <v>44</v>
      </c>
      <c r="C58" s="13">
        <v>460</v>
      </c>
      <c r="D58" s="14">
        <v>0</v>
      </c>
      <c r="E58" s="15">
        <v>460</v>
      </c>
      <c r="F58" s="16">
        <v>36</v>
      </c>
      <c r="G58" s="16"/>
    </row>
    <row r="59" spans="1:7" ht="15.75">
      <c r="A59" s="15"/>
      <c r="B59" s="12"/>
      <c r="C59" s="13"/>
      <c r="D59" s="14"/>
      <c r="E59" s="15"/>
      <c r="F59" s="16"/>
      <c r="G59" s="16"/>
    </row>
    <row r="60" spans="1:7" ht="15.75">
      <c r="A60" s="15"/>
      <c r="B60" s="12"/>
      <c r="C60" s="13"/>
      <c r="D60" s="14"/>
      <c r="E60" s="15"/>
      <c r="F60" s="16"/>
      <c r="G60" s="16"/>
    </row>
    <row r="61" spans="1:7" ht="15.75">
      <c r="A61" s="11"/>
      <c r="B61" s="12"/>
      <c r="C61" s="13"/>
      <c r="D61" s="14"/>
      <c r="E61" s="15"/>
      <c r="F61" s="16"/>
      <c r="G61" s="16"/>
    </row>
    <row r="62" spans="1:7" ht="15.75">
      <c r="A62" s="11"/>
      <c r="B62" s="12"/>
      <c r="C62" s="13"/>
      <c r="D62" s="14"/>
      <c r="E62" s="15"/>
      <c r="F62" s="16"/>
      <c r="G62" s="16"/>
    </row>
    <row r="63" spans="1:7" ht="15.75">
      <c r="A63" s="11"/>
      <c r="B63" s="12"/>
      <c r="C63" s="13"/>
      <c r="D63" s="14"/>
      <c r="E63" s="15"/>
      <c r="F63" s="16"/>
      <c r="G63" s="16"/>
    </row>
    <row r="64" spans="1:7" ht="15.75">
      <c r="A64" s="11"/>
      <c r="B64" s="12"/>
      <c r="C64" s="13"/>
      <c r="D64" s="14"/>
      <c r="E64" s="15"/>
      <c r="F64" s="16"/>
      <c r="G64" s="16"/>
    </row>
    <row r="65" spans="1:7" ht="15.75">
      <c r="A65" s="11"/>
      <c r="B65" s="12"/>
      <c r="C65" s="13"/>
      <c r="D65" s="14"/>
      <c r="E65" s="15"/>
      <c r="F65" s="16"/>
      <c r="G65" s="16"/>
    </row>
    <row r="66" spans="1:7" ht="15.75">
      <c r="A66" s="11"/>
      <c r="B66" s="12"/>
      <c r="C66" s="13"/>
      <c r="D66" s="14"/>
      <c r="E66" s="15"/>
      <c r="F66" s="16"/>
      <c r="G66" s="16"/>
    </row>
    <row r="67" spans="1:7" ht="15.75">
      <c r="A67" s="11"/>
      <c r="B67" s="12"/>
      <c r="C67" s="13"/>
      <c r="D67" s="14"/>
      <c r="E67" s="15"/>
      <c r="F67" s="16"/>
      <c r="G67" s="16"/>
    </row>
    <row r="68" spans="1:7" ht="15.75">
      <c r="A68" s="11"/>
      <c r="B68" s="12"/>
      <c r="C68" s="13"/>
      <c r="D68" s="14"/>
      <c r="E68" s="15"/>
      <c r="F68" s="16"/>
      <c r="G68" s="16"/>
    </row>
    <row r="69" spans="1:7" ht="15.75">
      <c r="A69" s="11"/>
      <c r="B69" s="12"/>
      <c r="C69" s="13"/>
      <c r="D69" s="14"/>
      <c r="E69" s="15"/>
      <c r="F69" s="16"/>
      <c r="G69" s="16"/>
    </row>
    <row r="70" spans="1:7" ht="15.75">
      <c r="A70" s="11"/>
      <c r="B70" s="12"/>
      <c r="C70" s="13"/>
      <c r="D70" s="14"/>
      <c r="E70" s="15"/>
      <c r="F70" s="16"/>
      <c r="G70" s="16"/>
    </row>
    <row r="71" spans="1:7" ht="15.75">
      <c r="A71" s="11"/>
      <c r="B71" s="12"/>
      <c r="C71" s="13"/>
      <c r="D71" s="14"/>
      <c r="E71" s="15"/>
      <c r="F71" s="16"/>
      <c r="G71" s="16"/>
    </row>
  </sheetData>
  <sheetProtection/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King</dc:creator>
  <cp:keywords/>
  <dc:description/>
  <cp:lastModifiedBy>104419</cp:lastModifiedBy>
  <cp:lastPrinted>2007-03-14T10:16:17Z</cp:lastPrinted>
  <dcterms:created xsi:type="dcterms:W3CDTF">2006-09-11T15:42:32Z</dcterms:created>
  <dcterms:modified xsi:type="dcterms:W3CDTF">2009-02-11T13:47:20Z</dcterms:modified>
  <cp:category/>
  <cp:version/>
  <cp:contentType/>
  <cp:contentStatus/>
</cp:coreProperties>
</file>