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Overall Men display" sheetId="1" r:id="rId1"/>
    <sheet name="Overall Women display" sheetId="2" r:id="rId2"/>
    <sheet name="Overall Men calcs" sheetId="3" r:id="rId3"/>
    <sheet name="Overall Women calcs" sheetId="4" r:id="rId4"/>
    <sheet name="Sep" sheetId="5" r:id="rId5"/>
    <sheet name="Oct" sheetId="6" r:id="rId6"/>
    <sheet name="Nov" sheetId="7" r:id="rId7"/>
    <sheet name="Dec" sheetId="8" r:id="rId8"/>
    <sheet name="Jan" sheetId="9" r:id="rId9"/>
    <sheet name="Feb" sheetId="10" r:id="rId10"/>
    <sheet name="Sheet1" sheetId="11" r:id="rId11"/>
  </sheets>
  <definedNames>
    <definedName name="dec">'Dec'!$B$4:$G$31</definedName>
    <definedName name="feb">'Feb'!$B$4:$G$45</definedName>
    <definedName name="jan">'Jan'!$B$4:$G$36</definedName>
    <definedName name="nov">'Nov'!$B$4:$G$38</definedName>
    <definedName name="oct">'Oct'!$B$4:$G$28</definedName>
    <definedName name="sep">'Sep'!$B$4:$G$29</definedName>
  </definedNames>
  <calcPr fullCalcOnLoad="1"/>
</workbook>
</file>

<file path=xl/sharedStrings.xml><?xml version="1.0" encoding="utf-8"?>
<sst xmlns="http://schemas.openxmlformats.org/spreadsheetml/2006/main" count="685" uniqueCount="167">
  <si>
    <t>Steve Allen</t>
  </si>
  <si>
    <t>Tim Smith</t>
  </si>
  <si>
    <t>Brooner</t>
  </si>
  <si>
    <t>Matthias Mahr</t>
  </si>
  <si>
    <t>Andy Jones</t>
  </si>
  <si>
    <t>Steve Rowland</t>
  </si>
  <si>
    <t>Sonia Rowland</t>
  </si>
  <si>
    <t>Sarah Baird</t>
  </si>
  <si>
    <t>Alan Leakey</t>
  </si>
  <si>
    <t>John Wyllie</t>
  </si>
  <si>
    <t>Mark Collis</t>
  </si>
  <si>
    <t>Don McKerrow</t>
  </si>
  <si>
    <t>Time Penalty</t>
  </si>
  <si>
    <t>Grand Total</t>
  </si>
  <si>
    <t>Jess Bury</t>
  </si>
  <si>
    <t>Carl Rathbone</t>
  </si>
  <si>
    <t>Simon Evans</t>
  </si>
  <si>
    <t>Rachael Holmes</t>
  </si>
  <si>
    <t>David Harrison</t>
  </si>
  <si>
    <t>Nick McKerrow</t>
  </si>
  <si>
    <t>Rank</t>
  </si>
  <si>
    <t xml:space="preserve"> </t>
  </si>
  <si>
    <t>Andy Hodgson</t>
  </si>
  <si>
    <t>Pos.</t>
  </si>
  <si>
    <t>Mens</t>
  </si>
  <si>
    <t>Womens</t>
  </si>
  <si>
    <t>Points Mens</t>
  </si>
  <si>
    <t>Points Womens</t>
  </si>
  <si>
    <t>Abi Weeds</t>
  </si>
  <si>
    <t>Vicky Whaley</t>
  </si>
  <si>
    <t>Eleanor Sandford</t>
  </si>
  <si>
    <t>Diane Leakey</t>
  </si>
  <si>
    <t>Name</t>
  </si>
  <si>
    <t>Score</t>
  </si>
  <si>
    <t>=3</t>
  </si>
  <si>
    <t>=6</t>
  </si>
  <si>
    <t>=9</t>
  </si>
  <si>
    <t>=11</t>
  </si>
  <si>
    <t>=16</t>
  </si>
  <si>
    <t>=19</t>
  </si>
  <si>
    <t>Mike Garvin</t>
  </si>
  <si>
    <t>Ian Ditchfield</t>
  </si>
  <si>
    <t>Andy Robinson</t>
  </si>
  <si>
    <t>Pete Huzan</t>
  </si>
  <si>
    <t>Anita Ray</t>
  </si>
  <si>
    <t>Nicky King</t>
  </si>
  <si>
    <t>Nick Gracie</t>
  </si>
  <si>
    <t>James Morris</t>
  </si>
  <si>
    <t>Chris Robinson</t>
  </si>
  <si>
    <t>Lucy Teire &amp; Sandy Miller</t>
  </si>
  <si>
    <t>Chris Glew</t>
  </si>
  <si>
    <t>Ursula Oxburgh</t>
  </si>
  <si>
    <t>=8</t>
  </si>
  <si>
    <t>=14</t>
  </si>
  <si>
    <t>=18</t>
  </si>
  <si>
    <t>Steve Brockbank</t>
  </si>
  <si>
    <t>Thorin Sven</t>
  </si>
  <si>
    <t>Dominic Figon</t>
  </si>
  <si>
    <t>John Wilson</t>
  </si>
  <si>
    <t>=13</t>
  </si>
  <si>
    <t>Andrew Verra</t>
  </si>
  <si>
    <t>Dorte Torpe Hansen</t>
  </si>
  <si>
    <t>=15</t>
  </si>
  <si>
    <t>Ian Christie</t>
  </si>
  <si>
    <t>Sanna Eriksson</t>
  </si>
  <si>
    <t>Jo Purchase</t>
  </si>
  <si>
    <t>=20</t>
  </si>
  <si>
    <t>=23</t>
  </si>
  <si>
    <t>Kjell Tullus</t>
  </si>
  <si>
    <t>David Shone</t>
  </si>
  <si>
    <t>Mike &amp; Rosemary Rowland</t>
  </si>
  <si>
    <t>=29</t>
  </si>
  <si>
    <t>Donald Orr</t>
  </si>
  <si>
    <t>Jenny Costigan &amp; Ryan Carling</t>
  </si>
  <si>
    <t>=31</t>
  </si>
  <si>
    <t>Staal Sabine</t>
  </si>
  <si>
    <t>Stephen Malkin</t>
  </si>
  <si>
    <t>Hilda Lee &amp; Jing Jing Yan</t>
  </si>
  <si>
    <t>Sep</t>
  </si>
  <si>
    <t>Oct</t>
  </si>
  <si>
    <t>Nov</t>
  </si>
  <si>
    <t>Best 4</t>
  </si>
  <si>
    <t>org</t>
  </si>
  <si>
    <t>Ryan Carling</t>
  </si>
  <si>
    <t>Sandy Miller</t>
  </si>
  <si>
    <t>Mike Rowland</t>
  </si>
  <si>
    <t>Lucy Teire</t>
  </si>
  <si>
    <t>Jenny Costigan</t>
  </si>
  <si>
    <t>Rosemary Rowland</t>
  </si>
  <si>
    <t>=10</t>
  </si>
  <si>
    <t>Dec</t>
  </si>
  <si>
    <t>Jan</t>
  </si>
  <si>
    <t>Feb</t>
  </si>
  <si>
    <t>Mar</t>
  </si>
  <si>
    <t>Apr</t>
  </si>
  <si>
    <t>Paul Nixon</t>
  </si>
  <si>
    <t>Vince Roper</t>
  </si>
  <si>
    <t>=5</t>
  </si>
  <si>
    <t>Darren Jones</t>
  </si>
  <si>
    <t>Paul Street</t>
  </si>
  <si>
    <t>David Fisher</t>
  </si>
  <si>
    <t>Kate McKerrow</t>
  </si>
  <si>
    <t>David Allison</t>
  </si>
  <si>
    <t>Sarah Brown</t>
  </si>
  <si>
    <t>Paul C</t>
  </si>
  <si>
    <t>Pamela Crisp &amp; Alexis</t>
  </si>
  <si>
    <t>=12</t>
  </si>
  <si>
    <t>=21</t>
  </si>
  <si>
    <t>=24</t>
  </si>
  <si>
    <t>Richard &amp; Ginny Catmur</t>
  </si>
  <si>
    <t>Eric Le Roux</t>
  </si>
  <si>
    <t>Sarah Bramley/Chief Lau/Angela Norris</t>
  </si>
  <si>
    <t>Damian Brennan</t>
  </si>
  <si>
    <t>Sven Thorin</t>
  </si>
  <si>
    <t>Bryony Turrell</t>
  </si>
  <si>
    <t>Zee Zoltan Marks</t>
  </si>
  <si>
    <t>Anita Ray &amp; Craig</t>
  </si>
  <si>
    <t>Ed Catmur</t>
  </si>
  <si>
    <t>Sandie &amp; Edith</t>
  </si>
  <si>
    <t>=17</t>
  </si>
  <si>
    <t>Phil Marsland</t>
  </si>
  <si>
    <t>Craig</t>
  </si>
  <si>
    <t>Richard Catmur</t>
  </si>
  <si>
    <t>Chief Lau</t>
  </si>
  <si>
    <t>=27</t>
  </si>
  <si>
    <t>Ginny Catmur</t>
  </si>
  <si>
    <t>Sarah Bramley/Angela Norris</t>
  </si>
  <si>
    <t>Nick Barrable</t>
  </si>
  <si>
    <t>Duncan &amp; Mark</t>
  </si>
  <si>
    <t>4=</t>
  </si>
  <si>
    <t>Martin Smith</t>
  </si>
  <si>
    <t>Anna McClaughlin</t>
  </si>
  <si>
    <t>8=</t>
  </si>
  <si>
    <t>Caroline Court</t>
  </si>
  <si>
    <t>12=</t>
  </si>
  <si>
    <t>Anja Stratford</t>
  </si>
  <si>
    <t>16=</t>
  </si>
  <si>
    <t>18=</t>
  </si>
  <si>
    <t>Hana, Simon &amp; Jo</t>
  </si>
  <si>
    <t>Chris Pollard</t>
  </si>
  <si>
    <t>22=</t>
  </si>
  <si>
    <t>Chris &amp; Clive</t>
  </si>
  <si>
    <t>Chris Griffin</t>
  </si>
  <si>
    <t>25=</t>
  </si>
  <si>
    <t>George &amp; Corinne Wates</t>
  </si>
  <si>
    <t>Jon Pollard</t>
  </si>
  <si>
    <t>Jamie &amp; Clive</t>
  </si>
  <si>
    <t>Sue Ashley</t>
  </si>
  <si>
    <t>Andy Bickerstaff</t>
  </si>
  <si>
    <t>30=</t>
  </si>
  <si>
    <t>Kevin Parker</t>
  </si>
  <si>
    <t>32=</t>
  </si>
  <si>
    <t>Darren &amp; Gary</t>
  </si>
  <si>
    <t>Clare &amp; Rachel</t>
  </si>
  <si>
    <t>Martin Clark</t>
  </si>
  <si>
    <t>Helen Carrington</t>
  </si>
  <si>
    <t>Hilary, Janet &amp; Julie</t>
  </si>
  <si>
    <t>Ann &amp; Deborah</t>
  </si>
  <si>
    <t>Charlie Dodds</t>
  </si>
  <si>
    <t>Kerrie O'Connor</t>
  </si>
  <si>
    <t>=25</t>
  </si>
  <si>
    <t>=28</t>
  </si>
  <si>
    <t>=30</t>
  </si>
  <si>
    <t>Corinne Wates</t>
  </si>
  <si>
    <t>=22</t>
  </si>
  <si>
    <t>=38</t>
  </si>
  <si>
    <t>George Wates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</si>
</sst>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Book Antiqua"/>
      <family val="1"/>
    </font>
    <font>
      <sz val="10"/>
      <color indexed="18"/>
      <name val="Book Antiqua"/>
      <family val="1"/>
    </font>
    <font>
      <sz val="10"/>
      <color indexed="10"/>
      <name val="Book Antiqu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2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21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6.7109375" style="24" customWidth="1"/>
    <col min="2" max="2" width="27.28125" style="23" bestFit="1" customWidth="1"/>
    <col min="3" max="10" width="6.140625" style="24" customWidth="1"/>
    <col min="11" max="11" width="9.00390625" style="26" customWidth="1"/>
    <col min="12" max="16384" width="9.140625" style="23" customWidth="1"/>
  </cols>
  <sheetData>
    <row r="1" spans="1:11" s="25" customFormat="1" ht="14.25" customHeight="1">
      <c r="A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5" customFormat="1" ht="14.25" customHeight="1">
      <c r="A2" s="26" t="s">
        <v>23</v>
      </c>
      <c r="B2" s="25" t="s">
        <v>32</v>
      </c>
      <c r="C2" s="26" t="s">
        <v>78</v>
      </c>
      <c r="D2" s="26" t="s">
        <v>79</v>
      </c>
      <c r="E2" s="26" t="s">
        <v>80</v>
      </c>
      <c r="F2" s="26" t="s">
        <v>90</v>
      </c>
      <c r="G2" s="26" t="s">
        <v>91</v>
      </c>
      <c r="H2" s="26" t="s">
        <v>92</v>
      </c>
      <c r="I2" s="26" t="s">
        <v>93</v>
      </c>
      <c r="J2" s="26" t="s">
        <v>94</v>
      </c>
      <c r="K2" s="26" t="s">
        <v>81</v>
      </c>
    </row>
    <row r="3" spans="3:10" ht="14.25" customHeight="1">
      <c r="C3" s="26"/>
      <c r="D3" s="26"/>
      <c r="E3" s="26"/>
      <c r="F3" s="26"/>
      <c r="G3" s="26"/>
      <c r="H3" s="26"/>
      <c r="I3" s="26"/>
      <c r="J3" s="26"/>
    </row>
    <row r="4" spans="1:11" ht="14.25" customHeight="1">
      <c r="A4" s="24">
        <v>1</v>
      </c>
      <c r="B4" s="23" t="s">
        <v>3</v>
      </c>
      <c r="C4" s="24">
        <v>12</v>
      </c>
      <c r="D4" s="24">
        <v>12</v>
      </c>
      <c r="E4" s="24">
        <v>12</v>
      </c>
      <c r="F4" s="24">
        <v>0</v>
      </c>
      <c r="G4" s="24">
        <v>12</v>
      </c>
      <c r="H4" s="24">
        <v>12</v>
      </c>
      <c r="K4" s="26">
        <v>48</v>
      </c>
    </row>
    <row r="5" spans="1:11" ht="14.25" customHeight="1">
      <c r="A5" s="27">
        <v>2</v>
      </c>
      <c r="B5" s="23" t="s">
        <v>0</v>
      </c>
      <c r="C5" s="24">
        <v>2</v>
      </c>
      <c r="D5" s="24">
        <v>10</v>
      </c>
      <c r="E5" s="24">
        <v>10</v>
      </c>
      <c r="F5" s="24">
        <v>7</v>
      </c>
      <c r="G5" s="24">
        <v>10</v>
      </c>
      <c r="H5" s="24">
        <v>7</v>
      </c>
      <c r="K5" s="26">
        <v>37</v>
      </c>
    </row>
    <row r="6" spans="1:11" ht="14.25" customHeight="1">
      <c r="A6" s="27">
        <v>3</v>
      </c>
      <c r="B6" s="23" t="s">
        <v>11</v>
      </c>
      <c r="C6" s="24">
        <v>5</v>
      </c>
      <c r="D6" s="24">
        <v>0</v>
      </c>
      <c r="E6" s="24">
        <v>12</v>
      </c>
      <c r="F6" s="24">
        <v>4</v>
      </c>
      <c r="G6" s="24">
        <v>8</v>
      </c>
      <c r="H6" s="24">
        <v>8</v>
      </c>
      <c r="K6" s="26">
        <v>33</v>
      </c>
    </row>
    <row r="7" spans="1:11" ht="14.25" customHeight="1">
      <c r="A7" s="27">
        <v>4</v>
      </c>
      <c r="B7" s="23" t="s">
        <v>40</v>
      </c>
      <c r="C7" s="24">
        <v>0</v>
      </c>
      <c r="D7" s="24">
        <v>8</v>
      </c>
      <c r="E7" s="24">
        <v>8</v>
      </c>
      <c r="F7" s="24">
        <v>12</v>
      </c>
      <c r="G7" s="24">
        <v>0</v>
      </c>
      <c r="H7" s="24">
        <v>4</v>
      </c>
      <c r="K7" s="26">
        <v>32</v>
      </c>
    </row>
    <row r="8" spans="1:11" ht="14.25" customHeight="1">
      <c r="A8" s="27">
        <v>5</v>
      </c>
      <c r="B8" s="23" t="s">
        <v>16</v>
      </c>
      <c r="C8" s="24">
        <v>10</v>
      </c>
      <c r="D8" s="24">
        <v>12</v>
      </c>
      <c r="E8" s="24">
        <v>0</v>
      </c>
      <c r="F8" s="24">
        <v>6</v>
      </c>
      <c r="G8" s="24">
        <v>0</v>
      </c>
      <c r="H8" s="24">
        <v>0</v>
      </c>
      <c r="K8" s="26">
        <v>28</v>
      </c>
    </row>
    <row r="9" spans="1:11" ht="14.25" customHeight="1">
      <c r="A9" s="24">
        <v>6</v>
      </c>
      <c r="B9" s="23" t="s">
        <v>42</v>
      </c>
      <c r="C9" s="24">
        <v>0</v>
      </c>
      <c r="D9" s="24">
        <v>5</v>
      </c>
      <c r="E9" s="24">
        <v>5</v>
      </c>
      <c r="F9" s="24">
        <v>12</v>
      </c>
      <c r="G9" s="24">
        <v>2</v>
      </c>
      <c r="H9" s="24">
        <v>3</v>
      </c>
      <c r="K9" s="26">
        <v>25</v>
      </c>
    </row>
    <row r="10" spans="1:11" ht="14.25" customHeight="1">
      <c r="A10" s="24">
        <v>7</v>
      </c>
      <c r="B10" s="23" t="s">
        <v>41</v>
      </c>
      <c r="C10" s="24">
        <v>0</v>
      </c>
      <c r="D10" s="24">
        <v>6</v>
      </c>
      <c r="E10" s="24">
        <v>7</v>
      </c>
      <c r="F10" s="24">
        <v>1</v>
      </c>
      <c r="G10" s="24">
        <v>6</v>
      </c>
      <c r="H10" s="24">
        <v>5</v>
      </c>
      <c r="K10" s="26">
        <v>24</v>
      </c>
    </row>
    <row r="11" spans="1:11" ht="14.25" customHeight="1">
      <c r="A11" s="24">
        <v>8</v>
      </c>
      <c r="B11" s="23" t="s">
        <v>95</v>
      </c>
      <c r="C11" s="24">
        <v>0</v>
      </c>
      <c r="D11" s="24">
        <v>0</v>
      </c>
      <c r="E11" s="24">
        <v>0</v>
      </c>
      <c r="F11" s="24">
        <v>10</v>
      </c>
      <c r="G11" s="24">
        <v>7</v>
      </c>
      <c r="H11" s="24">
        <v>0</v>
      </c>
      <c r="K11" s="26">
        <v>17</v>
      </c>
    </row>
    <row r="12" spans="1:11" ht="14.25" customHeight="1">
      <c r="A12" s="24">
        <v>9</v>
      </c>
      <c r="B12" s="23" t="s">
        <v>15</v>
      </c>
      <c r="C12" s="24">
        <v>1</v>
      </c>
      <c r="D12" s="24">
        <v>8</v>
      </c>
      <c r="E12" s="24">
        <v>6</v>
      </c>
      <c r="F12" s="24">
        <v>0</v>
      </c>
      <c r="G12" s="24">
        <v>1</v>
      </c>
      <c r="H12" s="24">
        <v>1</v>
      </c>
      <c r="K12" s="26">
        <v>16</v>
      </c>
    </row>
    <row r="13" spans="1:11" ht="14.25" customHeight="1">
      <c r="A13" s="27" t="s">
        <v>89</v>
      </c>
      <c r="B13" s="23" t="s">
        <v>22</v>
      </c>
      <c r="C13" s="24">
        <v>8</v>
      </c>
      <c r="D13" s="24">
        <v>4</v>
      </c>
      <c r="E13" s="24">
        <v>0</v>
      </c>
      <c r="F13" s="24">
        <v>0</v>
      </c>
      <c r="G13" s="24">
        <v>0</v>
      </c>
      <c r="H13" s="24">
        <v>0</v>
      </c>
      <c r="K13" s="26">
        <v>12</v>
      </c>
    </row>
    <row r="14" spans="1:11" ht="14.25" customHeight="1">
      <c r="A14" s="27" t="s">
        <v>89</v>
      </c>
      <c r="B14" s="23" t="s">
        <v>2</v>
      </c>
      <c r="C14" s="24">
        <v>8</v>
      </c>
      <c r="D14" s="24">
        <v>0</v>
      </c>
      <c r="E14" s="24">
        <v>0</v>
      </c>
      <c r="F14" s="24">
        <v>0</v>
      </c>
      <c r="G14" s="24">
        <v>4</v>
      </c>
      <c r="H14" s="24">
        <v>0</v>
      </c>
      <c r="K14" s="26">
        <v>12</v>
      </c>
    </row>
    <row r="15" spans="1:11" ht="14.25" customHeight="1">
      <c r="A15" s="27" t="s">
        <v>89</v>
      </c>
      <c r="B15" s="23" t="s">
        <v>127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12</v>
      </c>
      <c r="K15" s="26">
        <v>12</v>
      </c>
    </row>
    <row r="16" spans="1:11" ht="14.25" customHeight="1">
      <c r="A16" s="27" t="s">
        <v>89</v>
      </c>
      <c r="B16" s="23" t="s">
        <v>120</v>
      </c>
      <c r="C16" s="24">
        <v>0</v>
      </c>
      <c r="D16" s="24">
        <v>0</v>
      </c>
      <c r="E16" s="24">
        <v>0</v>
      </c>
      <c r="F16" s="24">
        <v>0</v>
      </c>
      <c r="G16" s="24">
        <v>12</v>
      </c>
      <c r="H16" s="24">
        <v>0</v>
      </c>
      <c r="K16" s="26">
        <v>12</v>
      </c>
    </row>
    <row r="17" spans="1:11" ht="14.25" customHeight="1">
      <c r="A17" s="27">
        <v>14</v>
      </c>
      <c r="B17" s="23" t="s">
        <v>128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10</v>
      </c>
      <c r="K17" s="26">
        <v>10</v>
      </c>
    </row>
    <row r="18" spans="1:11" ht="14.25" customHeight="1">
      <c r="A18" s="27">
        <v>15</v>
      </c>
      <c r="B18" s="23" t="s">
        <v>5</v>
      </c>
      <c r="C18" s="24">
        <v>3</v>
      </c>
      <c r="D18" s="24">
        <v>1</v>
      </c>
      <c r="E18" s="24">
        <v>4</v>
      </c>
      <c r="F18" s="24">
        <v>1</v>
      </c>
      <c r="G18" s="24">
        <v>1</v>
      </c>
      <c r="H18" s="24">
        <v>1</v>
      </c>
      <c r="K18" s="26">
        <v>9</v>
      </c>
    </row>
    <row r="19" spans="1:11" ht="14.25" customHeight="1">
      <c r="A19" s="27" t="s">
        <v>38</v>
      </c>
      <c r="B19" s="23" t="s">
        <v>18</v>
      </c>
      <c r="C19" s="24">
        <v>2</v>
      </c>
      <c r="D19" s="24">
        <v>2</v>
      </c>
      <c r="E19" s="24">
        <v>0</v>
      </c>
      <c r="F19" s="24">
        <v>1</v>
      </c>
      <c r="G19" s="24">
        <v>3</v>
      </c>
      <c r="H19" s="24">
        <v>1</v>
      </c>
      <c r="K19" s="26">
        <v>8</v>
      </c>
    </row>
    <row r="20" spans="1:11" ht="14.25" customHeight="1">
      <c r="A20" s="27" t="s">
        <v>38</v>
      </c>
      <c r="B20" s="23" t="s">
        <v>96</v>
      </c>
      <c r="C20" s="24">
        <v>0</v>
      </c>
      <c r="D20" s="24">
        <v>0</v>
      </c>
      <c r="E20" s="24">
        <v>0</v>
      </c>
      <c r="F20" s="24">
        <v>8</v>
      </c>
      <c r="G20" s="24">
        <v>0</v>
      </c>
      <c r="H20" s="24">
        <v>0</v>
      </c>
      <c r="K20" s="26">
        <v>8</v>
      </c>
    </row>
    <row r="21" spans="1:11" ht="14.25" customHeight="1">
      <c r="A21" s="27">
        <v>18</v>
      </c>
      <c r="B21" s="23" t="s">
        <v>130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7</v>
      </c>
      <c r="K21" s="26">
        <v>7</v>
      </c>
    </row>
    <row r="22" spans="1:11" ht="14.25" customHeight="1">
      <c r="A22" s="27" t="s">
        <v>39</v>
      </c>
      <c r="B22" s="23" t="s">
        <v>8</v>
      </c>
      <c r="C22" s="24">
        <v>6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K22" s="26">
        <v>6</v>
      </c>
    </row>
    <row r="23" spans="1:11" ht="14.25" customHeight="1">
      <c r="A23" s="27" t="s">
        <v>39</v>
      </c>
      <c r="B23" s="23" t="s">
        <v>104</v>
      </c>
      <c r="C23" s="24">
        <v>0</v>
      </c>
      <c r="D23" s="24">
        <v>0</v>
      </c>
      <c r="E23" s="24">
        <v>0</v>
      </c>
      <c r="F23" s="24">
        <v>6</v>
      </c>
      <c r="G23" s="24">
        <v>0</v>
      </c>
      <c r="H23" s="24">
        <v>0</v>
      </c>
      <c r="K23" s="26">
        <v>6</v>
      </c>
    </row>
    <row r="24" spans="1:11" ht="14.25" customHeight="1">
      <c r="A24" s="27" t="s">
        <v>39</v>
      </c>
      <c r="B24" s="23" t="s">
        <v>122</v>
      </c>
      <c r="C24" s="24">
        <v>0</v>
      </c>
      <c r="D24" s="24">
        <v>0</v>
      </c>
      <c r="E24" s="24">
        <v>0</v>
      </c>
      <c r="F24" s="24">
        <v>0</v>
      </c>
      <c r="G24" s="24">
        <v>6</v>
      </c>
      <c r="H24" s="24">
        <v>0</v>
      </c>
      <c r="K24" s="26">
        <v>6</v>
      </c>
    </row>
    <row r="25" spans="1:11" ht="14.25" customHeight="1">
      <c r="A25" s="27" t="s">
        <v>164</v>
      </c>
      <c r="B25" s="23" t="s">
        <v>46</v>
      </c>
      <c r="C25" s="24">
        <v>0</v>
      </c>
      <c r="D25" s="24">
        <v>1</v>
      </c>
      <c r="E25" s="24">
        <v>0</v>
      </c>
      <c r="F25" s="24">
        <v>3</v>
      </c>
      <c r="G25" s="24">
        <v>1</v>
      </c>
      <c r="H25" s="24">
        <v>0</v>
      </c>
      <c r="K25" s="26">
        <v>5</v>
      </c>
    </row>
    <row r="26" spans="1:11" ht="14.25" customHeight="1">
      <c r="A26" s="27" t="s">
        <v>164</v>
      </c>
      <c r="B26" s="23" t="s">
        <v>43</v>
      </c>
      <c r="C26" s="24">
        <v>0</v>
      </c>
      <c r="D26" s="24">
        <v>4</v>
      </c>
      <c r="E26" s="24">
        <v>1</v>
      </c>
      <c r="F26" s="24">
        <v>0</v>
      </c>
      <c r="G26" s="24">
        <v>0</v>
      </c>
      <c r="H26" s="24">
        <v>0</v>
      </c>
      <c r="K26" s="26">
        <v>5</v>
      </c>
    </row>
    <row r="27" spans="1:11" ht="14.25" customHeight="1">
      <c r="A27" s="27" t="s">
        <v>108</v>
      </c>
      <c r="B27" s="23" t="s">
        <v>4</v>
      </c>
      <c r="C27" s="24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K27" s="26">
        <v>4</v>
      </c>
    </row>
    <row r="28" spans="1:11" ht="14.25" customHeight="1">
      <c r="A28" s="27" t="s">
        <v>108</v>
      </c>
      <c r="B28" s="23" t="s">
        <v>100</v>
      </c>
      <c r="C28" s="24">
        <v>0</v>
      </c>
      <c r="D28" s="24">
        <v>1</v>
      </c>
      <c r="E28" s="24">
        <v>1</v>
      </c>
      <c r="F28" s="24">
        <v>1</v>
      </c>
      <c r="G28" s="24">
        <v>0</v>
      </c>
      <c r="H28" s="24">
        <v>1</v>
      </c>
      <c r="K28" s="26">
        <v>4</v>
      </c>
    </row>
    <row r="29" spans="1:11" ht="14.25" customHeight="1">
      <c r="A29" s="27" t="s">
        <v>108</v>
      </c>
      <c r="B29" s="23" t="s">
        <v>55</v>
      </c>
      <c r="C29" s="24">
        <v>0</v>
      </c>
      <c r="D29" s="24">
        <v>0</v>
      </c>
      <c r="E29" s="24">
        <v>3</v>
      </c>
      <c r="F29" s="24">
        <v>1</v>
      </c>
      <c r="G29" s="24">
        <v>0</v>
      </c>
      <c r="H29" s="24">
        <v>0</v>
      </c>
      <c r="K29" s="26">
        <v>4</v>
      </c>
    </row>
    <row r="30" spans="1:11" ht="14.25" customHeight="1">
      <c r="A30" s="27" t="s">
        <v>124</v>
      </c>
      <c r="B30" s="23" t="s">
        <v>98</v>
      </c>
      <c r="C30" s="24">
        <v>0</v>
      </c>
      <c r="D30" s="24">
        <v>0</v>
      </c>
      <c r="E30" s="24">
        <v>0</v>
      </c>
      <c r="F30" s="24">
        <v>3</v>
      </c>
      <c r="G30" s="24">
        <v>0</v>
      </c>
      <c r="H30" s="24">
        <v>0</v>
      </c>
      <c r="K30" s="26">
        <v>3</v>
      </c>
    </row>
    <row r="31" spans="1:11" ht="14.25" customHeight="1">
      <c r="A31" s="27" t="s">
        <v>124</v>
      </c>
      <c r="B31" s="23" t="s">
        <v>117</v>
      </c>
      <c r="C31" s="24">
        <v>0</v>
      </c>
      <c r="D31" s="24">
        <v>0</v>
      </c>
      <c r="E31" s="24">
        <v>0</v>
      </c>
      <c r="F31" s="24">
        <v>0</v>
      </c>
      <c r="G31" s="24">
        <v>1</v>
      </c>
      <c r="H31" s="24">
        <v>2</v>
      </c>
      <c r="K31" s="26">
        <v>3</v>
      </c>
    </row>
    <row r="32" spans="1:11" ht="14.25" customHeight="1">
      <c r="A32" s="27" t="s">
        <v>124</v>
      </c>
      <c r="B32" s="23" t="s">
        <v>10</v>
      </c>
      <c r="C32" s="24">
        <v>1</v>
      </c>
      <c r="D32" s="24">
        <v>1</v>
      </c>
      <c r="E32" s="24">
        <v>0</v>
      </c>
      <c r="F32" s="24">
        <v>1</v>
      </c>
      <c r="G32" s="24">
        <v>0</v>
      </c>
      <c r="H32" s="24">
        <v>0</v>
      </c>
      <c r="K32" s="26">
        <v>3</v>
      </c>
    </row>
    <row r="33" spans="1:11" ht="14.25" customHeight="1">
      <c r="A33" s="27" t="s">
        <v>124</v>
      </c>
      <c r="B33" s="23" t="s">
        <v>84</v>
      </c>
      <c r="C33" s="24">
        <v>0</v>
      </c>
      <c r="D33" s="24">
        <v>1</v>
      </c>
      <c r="E33" s="24">
        <v>0</v>
      </c>
      <c r="F33" s="24">
        <v>1</v>
      </c>
      <c r="G33" s="24">
        <v>1</v>
      </c>
      <c r="H33" s="24">
        <v>0</v>
      </c>
      <c r="K33" s="26">
        <v>3</v>
      </c>
    </row>
    <row r="34" spans="1:11" ht="14.25" customHeight="1">
      <c r="A34" s="27" t="s">
        <v>74</v>
      </c>
      <c r="B34" s="23" t="s">
        <v>69</v>
      </c>
      <c r="C34" s="24">
        <v>0</v>
      </c>
      <c r="D34" s="24">
        <v>0</v>
      </c>
      <c r="E34" s="24">
        <v>1</v>
      </c>
      <c r="F34" s="24">
        <v>0</v>
      </c>
      <c r="G34" s="24">
        <v>1</v>
      </c>
      <c r="H34" s="24">
        <v>0</v>
      </c>
      <c r="K34" s="26">
        <v>2</v>
      </c>
    </row>
    <row r="35" spans="1:11" ht="14.25" customHeight="1">
      <c r="A35" s="27" t="s">
        <v>74</v>
      </c>
      <c r="B35" s="23" t="s">
        <v>110</v>
      </c>
      <c r="C35" s="24">
        <v>0</v>
      </c>
      <c r="D35" s="24">
        <v>0</v>
      </c>
      <c r="E35" s="24">
        <v>0</v>
      </c>
      <c r="F35" s="24">
        <v>0</v>
      </c>
      <c r="G35" s="24">
        <v>2</v>
      </c>
      <c r="H35" s="24">
        <v>0</v>
      </c>
      <c r="K35" s="26">
        <v>2</v>
      </c>
    </row>
    <row r="36" spans="1:11" ht="14.25" customHeight="1">
      <c r="A36" s="27" t="s">
        <v>74</v>
      </c>
      <c r="B36" s="23" t="s">
        <v>9</v>
      </c>
      <c r="C36" s="24">
        <v>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K36" s="26">
        <v>2</v>
      </c>
    </row>
    <row r="37" spans="1:11" ht="14.25" customHeight="1">
      <c r="A37" s="27" t="s">
        <v>74</v>
      </c>
      <c r="B37" s="23" t="s">
        <v>68</v>
      </c>
      <c r="C37" s="24">
        <v>0</v>
      </c>
      <c r="D37" s="24">
        <v>0</v>
      </c>
      <c r="E37" s="24">
        <v>1</v>
      </c>
      <c r="F37" s="24">
        <v>0</v>
      </c>
      <c r="G37" s="24">
        <v>1</v>
      </c>
      <c r="H37" s="24">
        <v>0</v>
      </c>
      <c r="K37" s="26">
        <v>2</v>
      </c>
    </row>
    <row r="38" spans="1:11" ht="14.25" customHeight="1">
      <c r="A38" s="27" t="s">
        <v>74</v>
      </c>
      <c r="B38" s="23" t="s">
        <v>99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K38" s="26">
        <v>2</v>
      </c>
    </row>
    <row r="39" spans="1:11" ht="14.25" customHeight="1">
      <c r="A39" s="27" t="s">
        <v>74</v>
      </c>
      <c r="B39" s="23" t="s">
        <v>56</v>
      </c>
      <c r="C39" s="24">
        <v>0</v>
      </c>
      <c r="D39" s="24">
        <v>0</v>
      </c>
      <c r="E39" s="24">
        <v>2</v>
      </c>
      <c r="F39" s="24">
        <v>0</v>
      </c>
      <c r="G39" s="24">
        <v>0</v>
      </c>
      <c r="H39" s="24">
        <v>0</v>
      </c>
      <c r="K39" s="26">
        <v>2</v>
      </c>
    </row>
    <row r="40" spans="1:11" ht="14.25" customHeight="1">
      <c r="A40" s="27" t="s">
        <v>74</v>
      </c>
      <c r="B40" s="23" t="s">
        <v>1</v>
      </c>
      <c r="C40" s="24">
        <v>2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K40" s="26">
        <v>2</v>
      </c>
    </row>
    <row r="41" spans="1:11" ht="14.25" customHeight="1">
      <c r="A41" s="27" t="s">
        <v>165</v>
      </c>
      <c r="B41" s="23" t="s">
        <v>60</v>
      </c>
      <c r="C41" s="24">
        <v>0</v>
      </c>
      <c r="D41" s="24">
        <v>0</v>
      </c>
      <c r="E41" s="24">
        <v>1</v>
      </c>
      <c r="F41" s="24">
        <v>0</v>
      </c>
      <c r="G41" s="24">
        <v>0</v>
      </c>
      <c r="H41" s="24">
        <v>0</v>
      </c>
      <c r="K41" s="26">
        <v>1</v>
      </c>
    </row>
    <row r="42" spans="1:11" ht="14.25" customHeight="1">
      <c r="A42" s="27" t="s">
        <v>165</v>
      </c>
      <c r="B42" s="23" t="s">
        <v>148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K42" s="26">
        <v>1</v>
      </c>
    </row>
    <row r="43" spans="1:11" ht="14.25" customHeight="1">
      <c r="A43" s="27" t="s">
        <v>165</v>
      </c>
      <c r="B43" s="23" t="s">
        <v>158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1</v>
      </c>
      <c r="K43" s="26">
        <v>1</v>
      </c>
    </row>
    <row r="44" spans="1:11" ht="14.25" customHeight="1">
      <c r="A44" s="27" t="s">
        <v>165</v>
      </c>
      <c r="B44" s="23" t="s">
        <v>123</v>
      </c>
      <c r="C44" s="24">
        <v>0</v>
      </c>
      <c r="D44" s="24">
        <v>0</v>
      </c>
      <c r="E44" s="24">
        <v>0</v>
      </c>
      <c r="F44" s="24">
        <v>0</v>
      </c>
      <c r="G44" s="24">
        <v>1</v>
      </c>
      <c r="H44" s="24">
        <v>0</v>
      </c>
      <c r="K44" s="26">
        <v>1</v>
      </c>
    </row>
    <row r="45" spans="1:11" ht="14.25" customHeight="1">
      <c r="A45" s="27" t="s">
        <v>165</v>
      </c>
      <c r="B45" s="23" t="s">
        <v>141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</v>
      </c>
      <c r="K45" s="26">
        <v>1</v>
      </c>
    </row>
    <row r="46" spans="1:11" ht="14.25" customHeight="1">
      <c r="A46" s="27" t="s">
        <v>165</v>
      </c>
      <c r="B46" s="23" t="s">
        <v>142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1</v>
      </c>
      <c r="K46" s="26">
        <v>1</v>
      </c>
    </row>
    <row r="47" spans="1:11" ht="14.25" customHeight="1">
      <c r="A47" s="27" t="s">
        <v>165</v>
      </c>
      <c r="B47" s="23" t="s">
        <v>139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1</v>
      </c>
      <c r="K47" s="26">
        <v>1</v>
      </c>
    </row>
    <row r="48" spans="1:11" ht="14.25" customHeight="1">
      <c r="A48" s="27" t="s">
        <v>165</v>
      </c>
      <c r="B48" s="23" t="s">
        <v>121</v>
      </c>
      <c r="C48" s="24">
        <v>0</v>
      </c>
      <c r="D48" s="24">
        <v>0</v>
      </c>
      <c r="E48" s="24">
        <v>0</v>
      </c>
      <c r="F48" s="24">
        <v>0</v>
      </c>
      <c r="G48" s="24">
        <v>1</v>
      </c>
      <c r="H48" s="24">
        <v>0</v>
      </c>
      <c r="K48" s="26">
        <v>1</v>
      </c>
    </row>
    <row r="49" spans="1:11" ht="14.25" customHeight="1">
      <c r="A49" s="27" t="s">
        <v>165</v>
      </c>
      <c r="B49" s="23" t="s">
        <v>112</v>
      </c>
      <c r="C49" s="24">
        <v>0</v>
      </c>
      <c r="D49" s="24">
        <v>0</v>
      </c>
      <c r="E49" s="24">
        <v>0</v>
      </c>
      <c r="F49" s="24">
        <v>0</v>
      </c>
      <c r="G49" s="24">
        <v>1</v>
      </c>
      <c r="H49" s="24">
        <v>0</v>
      </c>
      <c r="K49" s="26">
        <v>1</v>
      </c>
    </row>
    <row r="50" spans="1:11" ht="14.25" customHeight="1">
      <c r="A50" s="27" t="s">
        <v>165</v>
      </c>
      <c r="B50" s="23" t="s">
        <v>152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K50" s="26">
        <v>1</v>
      </c>
    </row>
    <row r="51" spans="1:11" ht="14.25" customHeight="1">
      <c r="A51" s="27" t="s">
        <v>165</v>
      </c>
      <c r="B51" s="23" t="s">
        <v>102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0</v>
      </c>
      <c r="K51" s="26">
        <v>1</v>
      </c>
    </row>
    <row r="52" spans="1:11" ht="14.25" customHeight="1">
      <c r="A52" s="27" t="s">
        <v>165</v>
      </c>
      <c r="B52" s="23" t="s">
        <v>57</v>
      </c>
      <c r="C52" s="24">
        <v>0</v>
      </c>
      <c r="D52" s="24">
        <v>0</v>
      </c>
      <c r="E52" s="24">
        <v>1</v>
      </c>
      <c r="F52" s="24">
        <v>0</v>
      </c>
      <c r="G52" s="24">
        <v>0</v>
      </c>
      <c r="H52" s="24">
        <v>0</v>
      </c>
      <c r="K52" s="26">
        <v>1</v>
      </c>
    </row>
    <row r="53" spans="1:11" ht="14.25" customHeight="1">
      <c r="A53" s="27" t="s">
        <v>165</v>
      </c>
      <c r="B53" s="23" t="s">
        <v>72</v>
      </c>
      <c r="C53" s="24">
        <v>0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K53" s="26">
        <v>1</v>
      </c>
    </row>
    <row r="54" spans="1:11" ht="14.25" customHeight="1">
      <c r="A54" s="27" t="s">
        <v>165</v>
      </c>
      <c r="B54" s="23" t="s">
        <v>166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1</v>
      </c>
      <c r="K54" s="26">
        <v>1</v>
      </c>
    </row>
    <row r="55" spans="1:11" ht="14.25" customHeight="1">
      <c r="A55" s="27" t="s">
        <v>165</v>
      </c>
      <c r="B55" s="23" t="s">
        <v>63</v>
      </c>
      <c r="C55" s="24">
        <v>0</v>
      </c>
      <c r="D55" s="24">
        <v>0</v>
      </c>
      <c r="E55" s="24">
        <v>1</v>
      </c>
      <c r="F55" s="24">
        <v>0</v>
      </c>
      <c r="G55" s="24">
        <v>0</v>
      </c>
      <c r="H55" s="24">
        <v>0</v>
      </c>
      <c r="K55" s="26">
        <v>1</v>
      </c>
    </row>
    <row r="56" spans="1:11" ht="14.25" customHeight="1">
      <c r="A56" s="27" t="s">
        <v>165</v>
      </c>
      <c r="B56" s="23" t="s">
        <v>47</v>
      </c>
      <c r="C56" s="24">
        <v>0</v>
      </c>
      <c r="D56" s="24">
        <v>1</v>
      </c>
      <c r="E56" s="24">
        <v>0</v>
      </c>
      <c r="F56" s="24">
        <v>0</v>
      </c>
      <c r="G56" s="24">
        <v>0</v>
      </c>
      <c r="H56" s="24">
        <v>0</v>
      </c>
      <c r="K56" s="26">
        <v>1</v>
      </c>
    </row>
    <row r="57" spans="1:11" ht="14.25" customHeight="1">
      <c r="A57" s="27" t="s">
        <v>165</v>
      </c>
      <c r="B57" s="23" t="s">
        <v>146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1</v>
      </c>
      <c r="K57" s="26">
        <v>1</v>
      </c>
    </row>
    <row r="58" spans="1:11" ht="14.25" customHeight="1">
      <c r="A58" s="27" t="s">
        <v>165</v>
      </c>
      <c r="B58" s="23" t="s">
        <v>58</v>
      </c>
      <c r="C58" s="24">
        <v>0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K58" s="26">
        <v>1</v>
      </c>
    </row>
    <row r="59" spans="1:11" ht="14.25" customHeight="1">
      <c r="A59" s="27" t="s">
        <v>165</v>
      </c>
      <c r="B59" s="23" t="s">
        <v>145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1</v>
      </c>
      <c r="K59" s="26">
        <v>1</v>
      </c>
    </row>
    <row r="60" spans="1:11" ht="14.25" customHeight="1">
      <c r="A60" s="27" t="s">
        <v>165</v>
      </c>
      <c r="B60" s="23" t="s">
        <v>150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1</v>
      </c>
      <c r="K60" s="26">
        <v>1</v>
      </c>
    </row>
    <row r="61" spans="1:11" ht="14.25" customHeight="1">
      <c r="A61" s="27" t="s">
        <v>165</v>
      </c>
      <c r="B61" s="23" t="s">
        <v>154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1</v>
      </c>
      <c r="K61" s="26">
        <v>1</v>
      </c>
    </row>
    <row r="62" spans="1:11" ht="14.25" customHeight="1">
      <c r="A62" s="27" t="s">
        <v>165</v>
      </c>
      <c r="B62" s="23" t="s">
        <v>85</v>
      </c>
      <c r="C62" s="24">
        <v>0</v>
      </c>
      <c r="D62" s="24">
        <v>0</v>
      </c>
      <c r="E62" s="24">
        <v>1</v>
      </c>
      <c r="F62" s="24">
        <v>0</v>
      </c>
      <c r="G62" s="24">
        <v>0</v>
      </c>
      <c r="H62" s="24">
        <v>0</v>
      </c>
      <c r="K62" s="26">
        <v>1</v>
      </c>
    </row>
    <row r="63" spans="1:11" ht="14.25" customHeight="1">
      <c r="A63" s="27" t="s">
        <v>165</v>
      </c>
      <c r="B63" s="23" t="s">
        <v>19</v>
      </c>
      <c r="C63" s="24">
        <v>1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K63" s="26">
        <v>1</v>
      </c>
    </row>
    <row r="64" spans="1:11" ht="14.25" customHeight="1">
      <c r="A64" s="27" t="s">
        <v>165</v>
      </c>
      <c r="B64" s="23" t="s">
        <v>83</v>
      </c>
      <c r="C64" s="24">
        <v>0</v>
      </c>
      <c r="D64" s="24">
        <v>0</v>
      </c>
      <c r="E64" s="24">
        <v>1</v>
      </c>
      <c r="F64" s="24">
        <v>0</v>
      </c>
      <c r="G64" s="24">
        <v>0</v>
      </c>
      <c r="H64" s="24">
        <v>0</v>
      </c>
      <c r="K64" s="26">
        <v>1</v>
      </c>
    </row>
    <row r="65" spans="1:11" ht="14.25" customHeight="1">
      <c r="A65" s="27" t="s">
        <v>165</v>
      </c>
      <c r="B65" s="23" t="s">
        <v>76</v>
      </c>
      <c r="C65" s="24">
        <v>0</v>
      </c>
      <c r="D65" s="24">
        <v>0</v>
      </c>
      <c r="E65" s="24">
        <v>1</v>
      </c>
      <c r="F65" s="24">
        <v>0</v>
      </c>
      <c r="G65" s="24">
        <v>0</v>
      </c>
      <c r="H65" s="24">
        <v>0</v>
      </c>
      <c r="K65" s="26">
        <v>1</v>
      </c>
    </row>
    <row r="66" spans="1:11" ht="14.25" customHeight="1">
      <c r="A66" s="27" t="s">
        <v>165</v>
      </c>
      <c r="B66" s="23" t="s">
        <v>113</v>
      </c>
      <c r="C66" s="24">
        <v>0</v>
      </c>
      <c r="D66" s="24">
        <v>0</v>
      </c>
      <c r="E66" s="24">
        <v>0</v>
      </c>
      <c r="F66" s="24">
        <v>0</v>
      </c>
      <c r="G66" s="24">
        <v>1</v>
      </c>
      <c r="H66" s="24">
        <v>0</v>
      </c>
      <c r="K66" s="26">
        <v>1</v>
      </c>
    </row>
    <row r="67" spans="1:11" ht="14.25" customHeight="1">
      <c r="A67" s="27" t="s">
        <v>165</v>
      </c>
      <c r="B67" s="23" t="s">
        <v>115</v>
      </c>
      <c r="C67" s="24">
        <v>0</v>
      </c>
      <c r="D67" s="24">
        <v>0</v>
      </c>
      <c r="E67" s="24">
        <v>0</v>
      </c>
      <c r="F67" s="24">
        <v>0</v>
      </c>
      <c r="G67" s="24">
        <v>1</v>
      </c>
      <c r="H67" s="24">
        <v>0</v>
      </c>
      <c r="K67" s="26">
        <v>1</v>
      </c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3" bestFit="1" customWidth="1"/>
    <col min="2" max="2" width="24.281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21</v>
      </c>
    </row>
    <row r="2" spans="1:7" s="2" customFormat="1" ht="12.75" customHeight="1">
      <c r="A2" s="31" t="s">
        <v>23</v>
      </c>
      <c r="B2" s="33" t="s">
        <v>32</v>
      </c>
      <c r="C2" s="37" t="s">
        <v>33</v>
      </c>
      <c r="D2" s="35" t="s">
        <v>12</v>
      </c>
      <c r="E2" s="31" t="s">
        <v>13</v>
      </c>
      <c r="F2" s="31" t="s">
        <v>26</v>
      </c>
      <c r="G2" s="31" t="s">
        <v>27</v>
      </c>
    </row>
    <row r="3" spans="1:7" s="2" customFormat="1" ht="14.25" thickBot="1">
      <c r="A3" s="32" t="s">
        <v>20</v>
      </c>
      <c r="B3" s="34"/>
      <c r="C3" s="38"/>
      <c r="D3" s="36"/>
      <c r="E3" s="32"/>
      <c r="F3" s="32" t="s">
        <v>24</v>
      </c>
      <c r="G3" s="32" t="s">
        <v>25</v>
      </c>
    </row>
    <row r="4" spans="1:8" ht="15">
      <c r="A4" s="4" t="s">
        <v>82</v>
      </c>
      <c r="B4" s="17" t="s">
        <v>28</v>
      </c>
      <c r="C4" s="7"/>
      <c r="D4" s="8"/>
      <c r="E4" s="4"/>
      <c r="F4" s="9"/>
      <c r="G4" s="9">
        <v>12</v>
      </c>
      <c r="H4" s="22"/>
    </row>
    <row r="5" spans="1:8" ht="15">
      <c r="A5" s="4">
        <v>29</v>
      </c>
      <c r="B5" s="17" t="s">
        <v>148</v>
      </c>
      <c r="C5" s="7">
        <v>270</v>
      </c>
      <c r="D5" s="8"/>
      <c r="E5" s="4">
        <f>C5-D5</f>
        <v>270</v>
      </c>
      <c r="F5" s="9">
        <v>1</v>
      </c>
      <c r="G5" s="9"/>
      <c r="H5" s="22"/>
    </row>
    <row r="6" spans="1:8" ht="15">
      <c r="A6" s="4">
        <v>10</v>
      </c>
      <c r="B6" s="17" t="s">
        <v>42</v>
      </c>
      <c r="C6" s="7">
        <v>480</v>
      </c>
      <c r="D6" s="8">
        <v>40</v>
      </c>
      <c r="E6" s="4">
        <f>C6-D6</f>
        <v>440</v>
      </c>
      <c r="F6" s="9">
        <v>3</v>
      </c>
      <c r="G6" s="9"/>
      <c r="H6" s="22"/>
    </row>
    <row r="7" spans="1:8" ht="15">
      <c r="A7" s="4" t="s">
        <v>134</v>
      </c>
      <c r="B7" s="17" t="s">
        <v>135</v>
      </c>
      <c r="C7" s="7">
        <v>410</v>
      </c>
      <c r="D7" s="8"/>
      <c r="E7" s="4">
        <f>C7-D7</f>
        <v>410</v>
      </c>
      <c r="F7" s="9"/>
      <c r="G7" s="9">
        <v>8</v>
      </c>
      <c r="H7" s="22"/>
    </row>
    <row r="8" spans="1:8" ht="15">
      <c r="A8" s="4">
        <v>37</v>
      </c>
      <c r="B8" s="17" t="s">
        <v>157</v>
      </c>
      <c r="C8" s="7">
        <v>210</v>
      </c>
      <c r="D8" s="8"/>
      <c r="E8" s="4">
        <f>C8-D8</f>
        <v>210</v>
      </c>
      <c r="F8" s="9"/>
      <c r="G8" s="9">
        <v>1</v>
      </c>
      <c r="H8" s="22"/>
    </row>
    <row r="9" spans="1:8" ht="15">
      <c r="A9" s="4">
        <v>7</v>
      </c>
      <c r="B9" s="17" t="s">
        <v>131</v>
      </c>
      <c r="C9" s="7">
        <v>460</v>
      </c>
      <c r="D9" s="8"/>
      <c r="E9" s="4">
        <f>C9-D9</f>
        <v>460</v>
      </c>
      <c r="F9" s="9"/>
      <c r="G9" s="9">
        <v>12</v>
      </c>
      <c r="H9" s="22"/>
    </row>
    <row r="10" spans="1:8" ht="15">
      <c r="A10" s="4" t="s">
        <v>134</v>
      </c>
      <c r="B10" s="17" t="s">
        <v>15</v>
      </c>
      <c r="C10" s="7">
        <v>410</v>
      </c>
      <c r="D10" s="8"/>
      <c r="E10" s="4">
        <f>C10-D10</f>
        <v>410</v>
      </c>
      <c r="F10" s="9">
        <v>1</v>
      </c>
      <c r="G10" s="9"/>
      <c r="H10" s="22"/>
    </row>
    <row r="11" spans="1:8" ht="15">
      <c r="A11" s="4" t="s">
        <v>132</v>
      </c>
      <c r="B11" s="17" t="s">
        <v>133</v>
      </c>
      <c r="C11" s="7">
        <v>450</v>
      </c>
      <c r="D11" s="8"/>
      <c r="E11" s="4">
        <f>C11-D11</f>
        <v>450</v>
      </c>
      <c r="F11" s="9"/>
      <c r="G11" s="9">
        <v>10</v>
      </c>
      <c r="H11" s="22"/>
    </row>
    <row r="12" spans="1:8" ht="15">
      <c r="A12" s="4">
        <v>39</v>
      </c>
      <c r="B12" s="17" t="s">
        <v>158</v>
      </c>
      <c r="C12" s="7">
        <v>130</v>
      </c>
      <c r="D12" s="8"/>
      <c r="E12" s="4">
        <f>C12-D12</f>
        <v>130</v>
      </c>
      <c r="F12" s="9">
        <v>1</v>
      </c>
      <c r="G12" s="9"/>
      <c r="H12" s="22"/>
    </row>
    <row r="13" spans="1:8" ht="15">
      <c r="A13" s="4" t="s">
        <v>140</v>
      </c>
      <c r="B13" s="17" t="s">
        <v>141</v>
      </c>
      <c r="C13" s="7">
        <v>340</v>
      </c>
      <c r="D13" s="8"/>
      <c r="E13" s="4">
        <f>C13-D13</f>
        <v>340</v>
      </c>
      <c r="F13" s="9">
        <v>1</v>
      </c>
      <c r="G13" s="9"/>
      <c r="H13" s="22"/>
    </row>
    <row r="14" spans="1:8" ht="15">
      <c r="A14" s="4" t="s">
        <v>149</v>
      </c>
      <c r="B14" s="17" t="s">
        <v>50</v>
      </c>
      <c r="C14" s="7">
        <v>300</v>
      </c>
      <c r="D14" s="8">
        <v>40</v>
      </c>
      <c r="E14" s="4">
        <f>C14-D14</f>
        <v>260</v>
      </c>
      <c r="F14" s="9"/>
      <c r="G14" s="9">
        <v>1</v>
      </c>
      <c r="H14" s="22"/>
    </row>
    <row r="15" spans="1:8" ht="15">
      <c r="A15" s="4">
        <v>24</v>
      </c>
      <c r="B15" s="17" t="s">
        <v>142</v>
      </c>
      <c r="C15" s="7">
        <v>330</v>
      </c>
      <c r="D15" s="8"/>
      <c r="E15" s="4">
        <f>C15-D15</f>
        <v>330</v>
      </c>
      <c r="F15" s="9">
        <v>1</v>
      </c>
      <c r="G15" s="9"/>
      <c r="H15" s="22"/>
    </row>
    <row r="16" spans="1:8" ht="15">
      <c r="A16" s="4" t="s">
        <v>137</v>
      </c>
      <c r="B16" s="17" t="s">
        <v>139</v>
      </c>
      <c r="C16" s="7">
        <v>380</v>
      </c>
      <c r="D16" s="8">
        <v>20</v>
      </c>
      <c r="E16" s="4">
        <f>C16-D16</f>
        <v>360</v>
      </c>
      <c r="F16" s="9">
        <v>1</v>
      </c>
      <c r="G16" s="9"/>
      <c r="H16" s="22"/>
    </row>
    <row r="17" spans="1:8" ht="15">
      <c r="A17" s="4">
        <v>38</v>
      </c>
      <c r="B17" s="17" t="s">
        <v>48</v>
      </c>
      <c r="C17" s="7">
        <v>200</v>
      </c>
      <c r="D17" s="8"/>
      <c r="E17" s="4">
        <f>C17-D17</f>
        <v>200</v>
      </c>
      <c r="F17" s="9"/>
      <c r="G17" s="9">
        <v>1</v>
      </c>
      <c r="H17" s="22"/>
    </row>
    <row r="18" spans="1:8" ht="15">
      <c r="A18" s="4" t="s">
        <v>151</v>
      </c>
      <c r="B18" s="17" t="s">
        <v>153</v>
      </c>
      <c r="C18" s="7">
        <v>250</v>
      </c>
      <c r="D18" s="8"/>
      <c r="E18" s="4">
        <f>C18-D18</f>
        <v>250</v>
      </c>
      <c r="F18" s="9"/>
      <c r="G18" s="9">
        <v>1</v>
      </c>
      <c r="H18" s="22"/>
    </row>
    <row r="19" spans="1:8" ht="15">
      <c r="A19" s="4" t="s">
        <v>151</v>
      </c>
      <c r="B19" s="17" t="s">
        <v>152</v>
      </c>
      <c r="C19" s="7">
        <v>250</v>
      </c>
      <c r="D19" s="8"/>
      <c r="E19" s="4">
        <f>C19-D19</f>
        <v>250</v>
      </c>
      <c r="F19" s="9">
        <v>1</v>
      </c>
      <c r="G19" s="9"/>
      <c r="H19" s="22"/>
    </row>
    <row r="20" spans="1:8" ht="15">
      <c r="A20" s="4" t="s">
        <v>140</v>
      </c>
      <c r="B20" s="17" t="s">
        <v>100</v>
      </c>
      <c r="C20" s="7">
        <v>340</v>
      </c>
      <c r="D20" s="8"/>
      <c r="E20" s="4">
        <f>C20-D20</f>
        <v>340</v>
      </c>
      <c r="F20" s="9">
        <v>1</v>
      </c>
      <c r="G20" s="9"/>
      <c r="H20" s="22"/>
    </row>
    <row r="21" spans="1:8" ht="15">
      <c r="A21" s="4">
        <v>21</v>
      </c>
      <c r="B21" s="17" t="s">
        <v>18</v>
      </c>
      <c r="C21" s="7">
        <v>350</v>
      </c>
      <c r="D21" s="8"/>
      <c r="E21" s="4">
        <f>C21-D21</f>
        <v>350</v>
      </c>
      <c r="F21" s="9">
        <v>1</v>
      </c>
      <c r="G21" s="9"/>
      <c r="H21" s="22"/>
    </row>
    <row r="22" spans="1:8" ht="15">
      <c r="A22" s="4">
        <v>3</v>
      </c>
      <c r="B22" s="17" t="s">
        <v>11</v>
      </c>
      <c r="C22" s="7">
        <v>510</v>
      </c>
      <c r="D22" s="8"/>
      <c r="E22" s="4">
        <f>C22-D22</f>
        <v>510</v>
      </c>
      <c r="F22" s="9">
        <v>8</v>
      </c>
      <c r="G22" s="9"/>
      <c r="H22" s="22"/>
    </row>
    <row r="23" spans="1:8" ht="15">
      <c r="A23" s="4">
        <v>2</v>
      </c>
      <c r="B23" s="17" t="s">
        <v>128</v>
      </c>
      <c r="C23" s="7">
        <v>520</v>
      </c>
      <c r="D23" s="8"/>
      <c r="E23" s="4">
        <f>C23-D23</f>
        <v>520</v>
      </c>
      <c r="F23" s="9">
        <v>10</v>
      </c>
      <c r="G23" s="9"/>
      <c r="H23" s="22"/>
    </row>
    <row r="24" spans="1:8" ht="15">
      <c r="A24" s="4">
        <v>11</v>
      </c>
      <c r="B24" s="17" t="s">
        <v>117</v>
      </c>
      <c r="C24" s="7">
        <v>730</v>
      </c>
      <c r="D24" s="8">
        <v>300</v>
      </c>
      <c r="E24" s="4">
        <f>C24-D24</f>
        <v>430</v>
      </c>
      <c r="F24" s="9">
        <v>2</v>
      </c>
      <c r="G24" s="9"/>
      <c r="H24" s="22"/>
    </row>
    <row r="25" spans="1:8" ht="15">
      <c r="A25" s="4" t="s">
        <v>143</v>
      </c>
      <c r="B25" s="17" t="s">
        <v>144</v>
      </c>
      <c r="C25" s="7">
        <v>320</v>
      </c>
      <c r="D25" s="8"/>
      <c r="E25" s="4">
        <f>C25-D25</f>
        <v>320</v>
      </c>
      <c r="F25" s="9">
        <v>1</v>
      </c>
      <c r="G25" s="9">
        <v>3</v>
      </c>
      <c r="H25" s="22"/>
    </row>
    <row r="26" spans="1:8" ht="15">
      <c r="A26" s="4" t="s">
        <v>137</v>
      </c>
      <c r="B26" s="17" t="s">
        <v>138</v>
      </c>
      <c r="C26" s="7">
        <v>360</v>
      </c>
      <c r="D26" s="8"/>
      <c r="E26" s="4">
        <f>C26-D26</f>
        <v>360</v>
      </c>
      <c r="F26" s="9"/>
      <c r="G26" s="9">
        <v>4</v>
      </c>
      <c r="H26" s="22"/>
    </row>
    <row r="27" spans="1:8" ht="15">
      <c r="A27" s="4">
        <v>35</v>
      </c>
      <c r="B27" s="17" t="s">
        <v>155</v>
      </c>
      <c r="C27" s="7">
        <v>340</v>
      </c>
      <c r="D27" s="8">
        <v>100</v>
      </c>
      <c r="E27" s="4">
        <f>C27-D27</f>
        <v>240</v>
      </c>
      <c r="F27" s="9"/>
      <c r="G27" s="9">
        <v>1</v>
      </c>
      <c r="H27" s="22"/>
    </row>
    <row r="28" spans="1:8" ht="15">
      <c r="A28" s="4">
        <v>36</v>
      </c>
      <c r="B28" s="17" t="s">
        <v>156</v>
      </c>
      <c r="C28" s="7">
        <v>220</v>
      </c>
      <c r="D28" s="8"/>
      <c r="E28" s="4">
        <f>C28-D28</f>
        <v>220</v>
      </c>
      <c r="F28" s="9"/>
      <c r="G28" s="9">
        <v>1</v>
      </c>
      <c r="H28" s="22"/>
    </row>
    <row r="29" spans="1:8" ht="15">
      <c r="A29" s="4">
        <v>6</v>
      </c>
      <c r="B29" s="17" t="s">
        <v>41</v>
      </c>
      <c r="C29" s="7">
        <v>480</v>
      </c>
      <c r="D29" s="8"/>
      <c r="E29" s="4">
        <f>C29-D29</f>
        <v>480</v>
      </c>
      <c r="F29" s="9">
        <v>5</v>
      </c>
      <c r="G29" s="9"/>
      <c r="H29" s="22"/>
    </row>
    <row r="30" spans="1:8" ht="15">
      <c r="A30" s="4">
        <v>27</v>
      </c>
      <c r="B30" s="17" t="s">
        <v>146</v>
      </c>
      <c r="C30" s="7">
        <v>320</v>
      </c>
      <c r="D30" s="8">
        <v>20</v>
      </c>
      <c r="E30" s="4">
        <f>C30-D30</f>
        <v>300</v>
      </c>
      <c r="F30" s="9">
        <v>1</v>
      </c>
      <c r="G30" s="9"/>
      <c r="H30" s="22"/>
    </row>
    <row r="31" spans="1:8" ht="15">
      <c r="A31" s="4" t="s">
        <v>143</v>
      </c>
      <c r="B31" s="17" t="s">
        <v>145</v>
      </c>
      <c r="C31" s="7">
        <v>320</v>
      </c>
      <c r="D31" s="8"/>
      <c r="E31" s="4">
        <f>C31-D31</f>
        <v>320</v>
      </c>
      <c r="F31" s="9">
        <v>1</v>
      </c>
      <c r="G31" s="9"/>
      <c r="H31" s="22"/>
    </row>
    <row r="32" spans="1:8" ht="15">
      <c r="A32" s="4">
        <v>40</v>
      </c>
      <c r="B32" s="17" t="s">
        <v>159</v>
      </c>
      <c r="C32" s="7">
        <v>50</v>
      </c>
      <c r="D32" s="8"/>
      <c r="E32" s="4">
        <f>C32-D32</f>
        <v>50</v>
      </c>
      <c r="F32" s="9"/>
      <c r="G32" s="9">
        <v>1</v>
      </c>
      <c r="H32" s="22"/>
    </row>
    <row r="33" spans="1:8" ht="15">
      <c r="A33" s="4" t="s">
        <v>149</v>
      </c>
      <c r="B33" s="17" t="s">
        <v>150</v>
      </c>
      <c r="C33" s="7">
        <v>260</v>
      </c>
      <c r="D33" s="8"/>
      <c r="E33" s="4">
        <f>C33-D33</f>
        <v>260</v>
      </c>
      <c r="F33" s="9">
        <v>1</v>
      </c>
      <c r="G33" s="9"/>
      <c r="H33" s="22"/>
    </row>
    <row r="34" spans="1:8" ht="15">
      <c r="A34" s="4" t="s">
        <v>151</v>
      </c>
      <c r="B34" s="17" t="s">
        <v>154</v>
      </c>
      <c r="C34" s="7">
        <v>290</v>
      </c>
      <c r="D34" s="8">
        <v>40</v>
      </c>
      <c r="E34" s="4">
        <f>C34-D34</f>
        <v>250</v>
      </c>
      <c r="F34" s="9">
        <v>1</v>
      </c>
      <c r="G34" s="9"/>
      <c r="H34" s="22"/>
    </row>
    <row r="35" spans="1:8" ht="15">
      <c r="A35" s="4" t="s">
        <v>129</v>
      </c>
      <c r="B35" s="17" t="s">
        <v>130</v>
      </c>
      <c r="C35" s="7">
        <v>490</v>
      </c>
      <c r="D35" s="8"/>
      <c r="E35" s="4">
        <f>C35-D35</f>
        <v>490</v>
      </c>
      <c r="F35" s="9">
        <v>7</v>
      </c>
      <c r="G35" s="9"/>
      <c r="H35" s="22"/>
    </row>
    <row r="36" spans="1:8" ht="15">
      <c r="A36" s="4" t="s">
        <v>82</v>
      </c>
      <c r="B36" s="17" t="s">
        <v>3</v>
      </c>
      <c r="C36" s="7"/>
      <c r="D36" s="8"/>
      <c r="E36" s="4"/>
      <c r="F36" s="9">
        <v>12</v>
      </c>
      <c r="G36" s="9"/>
      <c r="H36" s="22"/>
    </row>
    <row r="37" spans="1:8" ht="15">
      <c r="A37" s="4" t="s">
        <v>132</v>
      </c>
      <c r="B37" s="17" t="s">
        <v>40</v>
      </c>
      <c r="C37" s="7">
        <v>450</v>
      </c>
      <c r="D37" s="8"/>
      <c r="E37" s="4">
        <f>C37-D37</f>
        <v>450</v>
      </c>
      <c r="F37" s="9">
        <v>4</v>
      </c>
      <c r="G37" s="9"/>
      <c r="H37" s="22"/>
    </row>
    <row r="38" spans="1:8" ht="15">
      <c r="A38" s="4">
        <v>1</v>
      </c>
      <c r="B38" s="17" t="s">
        <v>127</v>
      </c>
      <c r="C38" s="7">
        <v>620</v>
      </c>
      <c r="D38" s="8"/>
      <c r="E38" s="4">
        <f>C38-D38</f>
        <v>620</v>
      </c>
      <c r="F38" s="9">
        <v>12</v>
      </c>
      <c r="G38" s="9"/>
      <c r="H38" s="22"/>
    </row>
    <row r="39" spans="1:8" ht="15">
      <c r="A39" s="4" t="s">
        <v>134</v>
      </c>
      <c r="B39" s="17" t="s">
        <v>99</v>
      </c>
      <c r="C39" s="7">
        <v>410</v>
      </c>
      <c r="D39" s="8"/>
      <c r="E39" s="4">
        <f>C39-D39</f>
        <v>410</v>
      </c>
      <c r="F39" s="9">
        <v>1</v>
      </c>
      <c r="G39" s="9"/>
      <c r="H39" s="22"/>
    </row>
    <row r="40" spans="1:8" ht="15">
      <c r="A40" s="4" t="s">
        <v>136</v>
      </c>
      <c r="B40" s="17" t="s">
        <v>64</v>
      </c>
      <c r="C40" s="7">
        <v>390</v>
      </c>
      <c r="D40" s="8"/>
      <c r="E40" s="4">
        <f>C40-D40</f>
        <v>390</v>
      </c>
      <c r="F40" s="9"/>
      <c r="G40" s="9">
        <v>6</v>
      </c>
      <c r="H40" s="22"/>
    </row>
    <row r="41" spans="1:8" ht="15">
      <c r="A41" s="4" t="s">
        <v>136</v>
      </c>
      <c r="B41" s="17" t="s">
        <v>7</v>
      </c>
      <c r="C41" s="7">
        <v>390</v>
      </c>
      <c r="D41" s="8"/>
      <c r="E41" s="4">
        <f>C41-D41</f>
        <v>390</v>
      </c>
      <c r="F41" s="9"/>
      <c r="G41" s="9">
        <v>6</v>
      </c>
      <c r="H41" s="22"/>
    </row>
    <row r="42" spans="1:8" ht="15">
      <c r="A42" s="4" t="s">
        <v>134</v>
      </c>
      <c r="B42" s="17" t="s">
        <v>6</v>
      </c>
      <c r="C42" s="7">
        <v>410</v>
      </c>
      <c r="D42" s="8"/>
      <c r="E42" s="4">
        <f>C42-D42</f>
        <v>410</v>
      </c>
      <c r="F42" s="9"/>
      <c r="G42" s="9">
        <v>8</v>
      </c>
      <c r="H42" s="22"/>
    </row>
    <row r="43" spans="1:8" ht="15">
      <c r="A43" s="4" t="s">
        <v>129</v>
      </c>
      <c r="B43" s="17" t="s">
        <v>0</v>
      </c>
      <c r="C43" s="7">
        <v>490</v>
      </c>
      <c r="D43" s="8"/>
      <c r="E43" s="4">
        <f>C43-D43</f>
        <v>490</v>
      </c>
      <c r="F43" s="9">
        <v>7</v>
      </c>
      <c r="G43" s="9"/>
      <c r="H43" s="22"/>
    </row>
    <row r="44" spans="1:8" ht="15">
      <c r="A44" s="4" t="s">
        <v>137</v>
      </c>
      <c r="B44" s="17" t="s">
        <v>5</v>
      </c>
      <c r="C44" s="7">
        <v>360</v>
      </c>
      <c r="D44" s="8"/>
      <c r="E44" s="4">
        <f>C44-D44</f>
        <v>360</v>
      </c>
      <c r="F44" s="9">
        <v>1</v>
      </c>
      <c r="G44" s="9"/>
      <c r="H44" s="22"/>
    </row>
    <row r="45" spans="1:8" ht="15">
      <c r="A45" s="4">
        <v>28</v>
      </c>
      <c r="B45" s="17" t="s">
        <v>147</v>
      </c>
      <c r="C45" s="7">
        <v>280</v>
      </c>
      <c r="D45" s="8"/>
      <c r="E45" s="4">
        <f>C45-D45</f>
        <v>280</v>
      </c>
      <c r="F45" s="9"/>
      <c r="G45" s="9">
        <v>2</v>
      </c>
      <c r="H45" s="22"/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A1" sqref="A1"/>
    </sheetView>
  </sheetViews>
  <sheetFormatPr defaultColWidth="9.140625" defaultRowHeight="14.25" customHeight="1"/>
  <cols>
    <col min="1" max="1" width="6.7109375" style="24" customWidth="1"/>
    <col min="2" max="2" width="27.28125" style="23" bestFit="1" customWidth="1"/>
    <col min="3" max="10" width="6.140625" style="24" customWidth="1"/>
    <col min="11" max="11" width="9.00390625" style="26" customWidth="1"/>
    <col min="12" max="16384" width="9.140625" style="23" customWidth="1"/>
  </cols>
  <sheetData>
    <row r="1" spans="1:11" s="25" customFormat="1" ht="14.25" customHeight="1">
      <c r="A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5" customFormat="1" ht="14.25" customHeight="1">
      <c r="A2" s="26" t="s">
        <v>23</v>
      </c>
      <c r="B2" s="25" t="s">
        <v>32</v>
      </c>
      <c r="C2" s="26" t="s">
        <v>78</v>
      </c>
      <c r="D2" s="26" t="s">
        <v>79</v>
      </c>
      <c r="E2" s="26" t="s">
        <v>80</v>
      </c>
      <c r="F2" s="26" t="s">
        <v>90</v>
      </c>
      <c r="G2" s="26" t="s">
        <v>91</v>
      </c>
      <c r="H2" s="26" t="s">
        <v>92</v>
      </c>
      <c r="I2" s="26" t="s">
        <v>93</v>
      </c>
      <c r="J2" s="26" t="s">
        <v>94</v>
      </c>
      <c r="K2" s="26" t="s">
        <v>81</v>
      </c>
    </row>
    <row r="3" spans="1:11" s="25" customFormat="1" ht="14.25" customHeight="1">
      <c r="A3" s="24"/>
      <c r="C3" s="26"/>
      <c r="D3" s="26"/>
      <c r="E3" s="26"/>
      <c r="F3" s="26"/>
      <c r="G3" s="26"/>
      <c r="H3" s="26"/>
      <c r="I3" s="26"/>
      <c r="J3" s="26"/>
      <c r="K3" s="26"/>
    </row>
    <row r="4" spans="1:11" ht="14.25" customHeight="1">
      <c r="A4" s="24">
        <v>1</v>
      </c>
      <c r="B4" s="23" t="s">
        <v>28</v>
      </c>
      <c r="C4" s="24">
        <v>10</v>
      </c>
      <c r="D4" s="24">
        <v>10</v>
      </c>
      <c r="E4" s="24">
        <v>12</v>
      </c>
      <c r="F4" s="24">
        <v>0</v>
      </c>
      <c r="G4" s="24">
        <v>8</v>
      </c>
      <c r="H4" s="24">
        <v>12</v>
      </c>
      <c r="K4" s="26">
        <v>44</v>
      </c>
    </row>
    <row r="5" spans="1:11" ht="14.25" customHeight="1">
      <c r="A5" s="27">
        <v>2</v>
      </c>
      <c r="B5" s="23" t="s">
        <v>6</v>
      </c>
      <c r="C5" s="24">
        <v>8</v>
      </c>
      <c r="D5" s="24">
        <v>8</v>
      </c>
      <c r="E5" s="24">
        <v>7</v>
      </c>
      <c r="F5" s="24">
        <v>12</v>
      </c>
      <c r="G5" s="24">
        <v>1</v>
      </c>
      <c r="H5" s="24">
        <v>8</v>
      </c>
      <c r="K5" s="26">
        <v>36</v>
      </c>
    </row>
    <row r="6" spans="1:11" ht="14.25" customHeight="1">
      <c r="A6" s="27">
        <v>3</v>
      </c>
      <c r="B6" s="23" t="s">
        <v>30</v>
      </c>
      <c r="C6" s="24">
        <v>7</v>
      </c>
      <c r="D6" s="24">
        <v>12</v>
      </c>
      <c r="E6" s="24">
        <v>0</v>
      </c>
      <c r="F6" s="24">
        <v>6</v>
      </c>
      <c r="G6" s="24">
        <v>10</v>
      </c>
      <c r="H6" s="24">
        <v>0</v>
      </c>
      <c r="K6" s="26">
        <v>35</v>
      </c>
    </row>
    <row r="7" spans="1:11" ht="14.25" customHeight="1">
      <c r="A7" s="24">
        <v>4</v>
      </c>
      <c r="B7" s="23" t="s">
        <v>61</v>
      </c>
      <c r="C7" s="24">
        <v>7</v>
      </c>
      <c r="D7" s="24">
        <v>4</v>
      </c>
      <c r="E7" s="24">
        <v>10</v>
      </c>
      <c r="F7" s="24">
        <v>3</v>
      </c>
      <c r="G7" s="24">
        <v>1</v>
      </c>
      <c r="H7" s="24">
        <v>0</v>
      </c>
      <c r="K7" s="26">
        <v>24</v>
      </c>
    </row>
    <row r="8" spans="1:11" ht="14.25" customHeight="1">
      <c r="A8" s="24">
        <v>5</v>
      </c>
      <c r="B8" s="23" t="s">
        <v>48</v>
      </c>
      <c r="C8" s="24">
        <v>0</v>
      </c>
      <c r="D8" s="24">
        <v>5</v>
      </c>
      <c r="E8" s="24">
        <v>2</v>
      </c>
      <c r="F8" s="24">
        <v>12</v>
      </c>
      <c r="G8" s="24">
        <v>0</v>
      </c>
      <c r="H8" s="24">
        <v>1</v>
      </c>
      <c r="K8" s="26">
        <v>20</v>
      </c>
    </row>
    <row r="9" spans="1:11" ht="14.25" customHeight="1">
      <c r="A9" s="24">
        <v>6</v>
      </c>
      <c r="B9" s="23" t="s">
        <v>45</v>
      </c>
      <c r="C9" s="24">
        <v>12</v>
      </c>
      <c r="D9" s="24">
        <v>6</v>
      </c>
      <c r="E9" s="24">
        <v>0</v>
      </c>
      <c r="F9" s="24">
        <v>0</v>
      </c>
      <c r="G9" s="24">
        <v>0</v>
      </c>
      <c r="H9" s="24">
        <v>0</v>
      </c>
      <c r="K9" s="26">
        <v>18</v>
      </c>
    </row>
    <row r="10" spans="1:11" ht="14.25" customHeight="1">
      <c r="A10" s="24">
        <v>7</v>
      </c>
      <c r="B10" s="23" t="s">
        <v>101</v>
      </c>
      <c r="C10" s="24">
        <v>2</v>
      </c>
      <c r="D10" s="24">
        <v>0</v>
      </c>
      <c r="E10" s="24">
        <v>1</v>
      </c>
      <c r="F10" s="24">
        <v>10</v>
      </c>
      <c r="G10" s="24">
        <v>4</v>
      </c>
      <c r="H10" s="24">
        <v>0</v>
      </c>
      <c r="K10" s="26">
        <v>17</v>
      </c>
    </row>
    <row r="11" spans="1:11" ht="14.25" customHeight="1">
      <c r="A11" s="27" t="s">
        <v>52</v>
      </c>
      <c r="B11" s="23" t="s">
        <v>86</v>
      </c>
      <c r="C11" s="24">
        <v>0</v>
      </c>
      <c r="D11" s="24">
        <v>3</v>
      </c>
      <c r="E11" s="24">
        <v>3</v>
      </c>
      <c r="F11" s="24">
        <v>8</v>
      </c>
      <c r="G11" s="24">
        <v>1</v>
      </c>
      <c r="H11" s="24">
        <v>0</v>
      </c>
      <c r="K11" s="26">
        <v>15</v>
      </c>
    </row>
    <row r="12" spans="1:11" ht="14.25" customHeight="1">
      <c r="A12" s="27" t="s">
        <v>52</v>
      </c>
      <c r="B12" s="23" t="s">
        <v>7</v>
      </c>
      <c r="C12" s="24">
        <v>3</v>
      </c>
      <c r="D12" s="24">
        <v>0</v>
      </c>
      <c r="E12" s="24">
        <v>0</v>
      </c>
      <c r="F12" s="24">
        <v>0</v>
      </c>
      <c r="G12" s="24">
        <v>6</v>
      </c>
      <c r="H12" s="24">
        <v>6</v>
      </c>
      <c r="K12" s="26">
        <v>15</v>
      </c>
    </row>
    <row r="13" spans="1:11" ht="14.25" customHeight="1">
      <c r="A13" s="27" t="s">
        <v>89</v>
      </c>
      <c r="B13" s="23" t="s">
        <v>44</v>
      </c>
      <c r="C13" s="24">
        <v>0</v>
      </c>
      <c r="D13" s="24">
        <v>7</v>
      </c>
      <c r="E13" s="24">
        <v>5</v>
      </c>
      <c r="F13" s="24">
        <v>0</v>
      </c>
      <c r="G13" s="24">
        <v>2</v>
      </c>
      <c r="H13" s="24">
        <v>0</v>
      </c>
      <c r="K13" s="26">
        <v>14</v>
      </c>
    </row>
    <row r="14" spans="1:11" ht="14.25" customHeight="1">
      <c r="A14" s="27" t="s">
        <v>89</v>
      </c>
      <c r="B14" s="23" t="s">
        <v>64</v>
      </c>
      <c r="C14" s="24">
        <v>0</v>
      </c>
      <c r="D14" s="24">
        <v>0</v>
      </c>
      <c r="E14" s="24">
        <v>8</v>
      </c>
      <c r="F14" s="24">
        <v>0</v>
      </c>
      <c r="G14" s="24">
        <v>0</v>
      </c>
      <c r="H14" s="24">
        <v>6</v>
      </c>
      <c r="K14" s="26">
        <v>14</v>
      </c>
    </row>
    <row r="15" spans="1:11" ht="14.25" customHeight="1">
      <c r="A15" s="27">
        <v>12</v>
      </c>
      <c r="B15" s="23" t="s">
        <v>50</v>
      </c>
      <c r="C15" s="24">
        <v>0</v>
      </c>
      <c r="D15" s="24">
        <v>2</v>
      </c>
      <c r="E15" s="24">
        <v>5</v>
      </c>
      <c r="F15" s="24">
        <v>5</v>
      </c>
      <c r="G15" s="24">
        <v>0</v>
      </c>
      <c r="H15" s="24">
        <v>1</v>
      </c>
      <c r="K15" s="26">
        <v>13</v>
      </c>
    </row>
    <row r="16" spans="1:11" ht="14.25" customHeight="1">
      <c r="A16" s="27" t="s">
        <v>59</v>
      </c>
      <c r="B16" s="23" t="s">
        <v>131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12</v>
      </c>
      <c r="K16" s="26">
        <v>12</v>
      </c>
    </row>
    <row r="17" spans="1:11" ht="14.25" customHeight="1">
      <c r="A17" s="27" t="s">
        <v>59</v>
      </c>
      <c r="B17" s="23" t="s">
        <v>17</v>
      </c>
      <c r="C17" s="24">
        <v>12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K17" s="26">
        <v>12</v>
      </c>
    </row>
    <row r="18" spans="1:11" ht="14.25" customHeight="1">
      <c r="A18" s="27" t="s">
        <v>59</v>
      </c>
      <c r="B18" s="23" t="s">
        <v>125</v>
      </c>
      <c r="C18" s="24">
        <v>0</v>
      </c>
      <c r="D18" s="24">
        <v>0</v>
      </c>
      <c r="E18" s="24">
        <v>0</v>
      </c>
      <c r="F18" s="24">
        <v>0</v>
      </c>
      <c r="G18" s="24">
        <v>12</v>
      </c>
      <c r="H18" s="24">
        <v>0</v>
      </c>
      <c r="K18" s="26">
        <v>12</v>
      </c>
    </row>
    <row r="19" spans="1:11" ht="14.25" customHeight="1">
      <c r="A19" s="27">
        <v>16</v>
      </c>
      <c r="B19" s="23" t="s">
        <v>133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10</v>
      </c>
      <c r="K19" s="26">
        <v>10</v>
      </c>
    </row>
    <row r="20" spans="1:11" ht="14.25" customHeight="1">
      <c r="A20" s="27" t="s">
        <v>119</v>
      </c>
      <c r="B20" s="23" t="s">
        <v>135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8</v>
      </c>
      <c r="K20" s="26">
        <v>8</v>
      </c>
    </row>
    <row r="21" spans="1:11" ht="14.25" customHeight="1">
      <c r="A21" s="27" t="s">
        <v>119</v>
      </c>
      <c r="B21" s="23" t="s">
        <v>126</v>
      </c>
      <c r="C21" s="24">
        <v>0</v>
      </c>
      <c r="D21" s="24">
        <v>0</v>
      </c>
      <c r="E21" s="24">
        <v>0</v>
      </c>
      <c r="F21" s="24">
        <v>0</v>
      </c>
      <c r="G21" s="24">
        <v>8</v>
      </c>
      <c r="H21" s="24">
        <v>0</v>
      </c>
      <c r="K21" s="26">
        <v>8</v>
      </c>
    </row>
    <row r="22" spans="1:11" ht="14.25" customHeight="1">
      <c r="A22" s="27" t="s">
        <v>39</v>
      </c>
      <c r="B22" s="23" t="s">
        <v>103</v>
      </c>
      <c r="C22" s="24">
        <v>0</v>
      </c>
      <c r="D22" s="24">
        <v>0</v>
      </c>
      <c r="E22" s="24">
        <v>0</v>
      </c>
      <c r="F22" s="24">
        <v>7</v>
      </c>
      <c r="G22" s="24">
        <v>0</v>
      </c>
      <c r="H22" s="24">
        <v>0</v>
      </c>
      <c r="K22" s="26">
        <v>7</v>
      </c>
    </row>
    <row r="23" spans="1:11" ht="14.25" customHeight="1">
      <c r="A23" s="27" t="s">
        <v>39</v>
      </c>
      <c r="B23" s="23" t="s">
        <v>51</v>
      </c>
      <c r="C23" s="24">
        <v>0</v>
      </c>
      <c r="D23" s="24">
        <v>1</v>
      </c>
      <c r="E23" s="24">
        <v>1</v>
      </c>
      <c r="F23" s="24">
        <v>4</v>
      </c>
      <c r="G23" s="24">
        <v>1</v>
      </c>
      <c r="H23" s="24">
        <v>0</v>
      </c>
      <c r="K23" s="26">
        <v>7</v>
      </c>
    </row>
    <row r="24" spans="1:11" ht="14.25" customHeight="1">
      <c r="A24" s="27" t="s">
        <v>107</v>
      </c>
      <c r="B24" s="23" t="s">
        <v>114</v>
      </c>
      <c r="C24" s="24">
        <v>0</v>
      </c>
      <c r="D24" s="24">
        <v>0</v>
      </c>
      <c r="E24" s="24">
        <v>0</v>
      </c>
      <c r="F24" s="24">
        <v>0</v>
      </c>
      <c r="G24" s="24">
        <v>6</v>
      </c>
      <c r="H24" s="24">
        <v>0</v>
      </c>
      <c r="K24" s="26">
        <v>6</v>
      </c>
    </row>
    <row r="25" spans="1:11" ht="14.25" customHeight="1">
      <c r="A25" s="27" t="s">
        <v>107</v>
      </c>
      <c r="B25" s="23" t="s">
        <v>65</v>
      </c>
      <c r="C25" s="24">
        <v>0</v>
      </c>
      <c r="D25" s="24">
        <v>0</v>
      </c>
      <c r="E25" s="24">
        <v>6</v>
      </c>
      <c r="F25" s="24">
        <v>0</v>
      </c>
      <c r="G25" s="24">
        <v>0</v>
      </c>
      <c r="H25" s="24">
        <v>0</v>
      </c>
      <c r="K25" s="26">
        <v>6</v>
      </c>
    </row>
    <row r="26" spans="1:11" ht="14.25" customHeight="1">
      <c r="A26" s="27" t="s">
        <v>67</v>
      </c>
      <c r="B26" s="23" t="s">
        <v>31</v>
      </c>
      <c r="C26" s="24">
        <v>5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K26" s="26">
        <v>5</v>
      </c>
    </row>
    <row r="27" spans="1:11" ht="14.25" customHeight="1">
      <c r="A27" s="27" t="s">
        <v>67</v>
      </c>
      <c r="B27" s="23" t="s">
        <v>75</v>
      </c>
      <c r="C27" s="24">
        <v>0</v>
      </c>
      <c r="D27" s="24">
        <v>0</v>
      </c>
      <c r="E27" s="24">
        <v>1</v>
      </c>
      <c r="F27" s="24">
        <v>0</v>
      </c>
      <c r="G27" s="24">
        <v>4</v>
      </c>
      <c r="H27" s="24">
        <v>0</v>
      </c>
      <c r="K27" s="26">
        <v>5</v>
      </c>
    </row>
    <row r="28" spans="1:11" ht="14.25" customHeight="1">
      <c r="A28" s="27" t="s">
        <v>160</v>
      </c>
      <c r="B28" s="23" t="s">
        <v>138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4</v>
      </c>
      <c r="K28" s="26">
        <v>4</v>
      </c>
    </row>
    <row r="29" spans="1:11" ht="14.25" customHeight="1">
      <c r="A29" s="27" t="s">
        <v>160</v>
      </c>
      <c r="B29" s="23" t="s">
        <v>14</v>
      </c>
      <c r="C29" s="24">
        <v>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K29" s="26">
        <v>4</v>
      </c>
    </row>
    <row r="30" spans="1:11" ht="14.25" customHeight="1">
      <c r="A30" s="27">
        <v>27</v>
      </c>
      <c r="B30" s="23" t="s">
        <v>163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3</v>
      </c>
      <c r="K30" s="26">
        <v>3</v>
      </c>
    </row>
    <row r="31" spans="1:11" ht="14.25" customHeight="1">
      <c r="A31" s="27" t="s">
        <v>161</v>
      </c>
      <c r="B31" s="23" t="s">
        <v>105</v>
      </c>
      <c r="C31" s="24">
        <v>0</v>
      </c>
      <c r="D31" s="24">
        <v>0</v>
      </c>
      <c r="E31" s="24">
        <v>0</v>
      </c>
      <c r="F31" s="24">
        <v>2</v>
      </c>
      <c r="G31" s="24">
        <v>0</v>
      </c>
      <c r="H31" s="24">
        <v>0</v>
      </c>
      <c r="K31" s="26">
        <v>2</v>
      </c>
    </row>
    <row r="32" spans="1:11" ht="14.25" customHeight="1">
      <c r="A32" s="27" t="s">
        <v>161</v>
      </c>
      <c r="B32" s="23" t="s">
        <v>147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2</v>
      </c>
      <c r="K32" s="26">
        <v>2</v>
      </c>
    </row>
    <row r="33" spans="1:11" ht="14.25" customHeight="1">
      <c r="A33" s="27" t="s">
        <v>162</v>
      </c>
      <c r="B33" s="23" t="s">
        <v>157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1</v>
      </c>
      <c r="K33" s="26">
        <v>1</v>
      </c>
    </row>
    <row r="34" spans="1:11" ht="14.25" customHeight="1">
      <c r="A34" s="27" t="s">
        <v>162</v>
      </c>
      <c r="B34" s="23" t="s">
        <v>153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1</v>
      </c>
      <c r="K34" s="26">
        <v>1</v>
      </c>
    </row>
    <row r="35" spans="1:11" ht="14.25" customHeight="1">
      <c r="A35" s="27" t="s">
        <v>162</v>
      </c>
      <c r="B35" s="23" t="s">
        <v>155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1</v>
      </c>
      <c r="K35" s="26">
        <v>1</v>
      </c>
    </row>
    <row r="36" spans="1:11" ht="14.25" customHeight="1">
      <c r="A36" s="27" t="s">
        <v>162</v>
      </c>
      <c r="B36" s="23" t="s">
        <v>156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1</v>
      </c>
      <c r="K36" s="26">
        <v>1</v>
      </c>
    </row>
    <row r="37" spans="1:11" ht="14.25" customHeight="1">
      <c r="A37" s="27" t="s">
        <v>162</v>
      </c>
      <c r="B37" s="23" t="s">
        <v>77</v>
      </c>
      <c r="C37" s="24">
        <v>0</v>
      </c>
      <c r="D37" s="24">
        <v>0</v>
      </c>
      <c r="E37" s="24">
        <v>1</v>
      </c>
      <c r="F37" s="24">
        <v>0</v>
      </c>
      <c r="G37" s="24">
        <v>0</v>
      </c>
      <c r="H37" s="24">
        <v>0</v>
      </c>
      <c r="K37" s="26">
        <v>1</v>
      </c>
    </row>
    <row r="38" spans="1:11" ht="14.25" customHeight="1">
      <c r="A38" s="27" t="s">
        <v>162</v>
      </c>
      <c r="B38" s="23" t="s">
        <v>87</v>
      </c>
      <c r="C38" s="24">
        <v>0</v>
      </c>
      <c r="D38" s="24">
        <v>0</v>
      </c>
      <c r="E38" s="24">
        <v>1</v>
      </c>
      <c r="F38" s="24">
        <v>0</v>
      </c>
      <c r="G38" s="24">
        <v>0</v>
      </c>
      <c r="H38" s="24">
        <v>0</v>
      </c>
      <c r="K38" s="26">
        <v>1</v>
      </c>
    </row>
    <row r="39" spans="1:11" ht="14.25" customHeight="1">
      <c r="A39" s="27" t="s">
        <v>162</v>
      </c>
      <c r="B39" s="23" t="s">
        <v>159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K39" s="26">
        <v>1</v>
      </c>
    </row>
    <row r="40" spans="1:11" ht="14.25" customHeight="1">
      <c r="A40" s="27" t="s">
        <v>162</v>
      </c>
      <c r="B40" s="23" t="s">
        <v>88</v>
      </c>
      <c r="C40" s="24">
        <v>0</v>
      </c>
      <c r="D40" s="24">
        <v>0</v>
      </c>
      <c r="E40" s="24">
        <v>1</v>
      </c>
      <c r="F40" s="24">
        <v>0</v>
      </c>
      <c r="G40" s="24">
        <v>0</v>
      </c>
      <c r="H40" s="24">
        <v>0</v>
      </c>
      <c r="K40" s="26">
        <v>1</v>
      </c>
    </row>
    <row r="41" spans="1:11" ht="14.25" customHeight="1">
      <c r="A41" s="27" t="s">
        <v>162</v>
      </c>
      <c r="B41" s="23" t="s">
        <v>118</v>
      </c>
      <c r="C41" s="24">
        <v>0</v>
      </c>
      <c r="D41" s="24">
        <v>0</v>
      </c>
      <c r="E41" s="24">
        <v>0</v>
      </c>
      <c r="F41" s="24">
        <v>0</v>
      </c>
      <c r="G41" s="24">
        <v>1</v>
      </c>
      <c r="H41" s="24">
        <v>0</v>
      </c>
      <c r="K41" s="26">
        <v>1</v>
      </c>
    </row>
    <row r="42" spans="1:11" ht="14.25" customHeight="1">
      <c r="A42" s="27" t="s">
        <v>162</v>
      </c>
      <c r="B42" s="23" t="s">
        <v>29</v>
      </c>
      <c r="C42" s="24">
        <v>1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K42" s="26">
        <v>1</v>
      </c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K67" sqref="A2:K67"/>
    </sheetView>
  </sheetViews>
  <sheetFormatPr defaultColWidth="9.140625" defaultRowHeight="14.25" customHeight="1"/>
  <cols>
    <col min="1" max="1" width="6.7109375" style="24" customWidth="1"/>
    <col min="2" max="2" width="27.28125" style="23" bestFit="1" customWidth="1"/>
    <col min="3" max="10" width="6.140625" style="24" customWidth="1"/>
    <col min="11" max="11" width="9.00390625" style="26" customWidth="1"/>
    <col min="12" max="16384" width="9.140625" style="23" customWidth="1"/>
  </cols>
  <sheetData>
    <row r="1" spans="1:11" s="25" customFormat="1" ht="14.25" customHeight="1">
      <c r="A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5" customFormat="1" ht="14.25" customHeight="1">
      <c r="A2" s="26" t="s">
        <v>23</v>
      </c>
      <c r="B2" s="25" t="s">
        <v>32</v>
      </c>
      <c r="C2" s="26" t="s">
        <v>78</v>
      </c>
      <c r="D2" s="26" t="s">
        <v>79</v>
      </c>
      <c r="E2" s="26" t="s">
        <v>80</v>
      </c>
      <c r="F2" s="26" t="s">
        <v>90</v>
      </c>
      <c r="G2" s="26" t="s">
        <v>91</v>
      </c>
      <c r="H2" s="26" t="s">
        <v>92</v>
      </c>
      <c r="I2" s="26" t="s">
        <v>93</v>
      </c>
      <c r="J2" s="26" t="s">
        <v>94</v>
      </c>
      <c r="K2" s="26" t="s">
        <v>81</v>
      </c>
    </row>
    <row r="3" spans="3:10" ht="14.25" customHeight="1">
      <c r="C3" s="26"/>
      <c r="D3" s="26"/>
      <c r="E3" s="26"/>
      <c r="F3" s="26"/>
      <c r="G3" s="26"/>
      <c r="H3" s="26"/>
      <c r="I3" s="26"/>
      <c r="J3" s="26"/>
    </row>
    <row r="4" spans="1:11" ht="14.25" customHeight="1">
      <c r="A4" s="24">
        <v>1</v>
      </c>
      <c r="B4" s="23" t="s">
        <v>3</v>
      </c>
      <c r="C4" s="24">
        <f>IF(ISNA(VLOOKUP($B4,sep,5,FALSE)),0,VLOOKUP($B4,sep,5,FALSE))</f>
        <v>12</v>
      </c>
      <c r="D4" s="24">
        <f>IF(ISNA(VLOOKUP($B4,oct,5,FALSE)),0,VLOOKUP($B4,oct,5,FALSE))</f>
        <v>12</v>
      </c>
      <c r="E4" s="24">
        <f>IF(ISNA(VLOOKUP($B4,nov,5,FALSE)),0,VLOOKUP($B4,nov,5,FALSE))</f>
        <v>12</v>
      </c>
      <c r="F4" s="24">
        <f>IF(ISNA(VLOOKUP($B4,dec,5,FALSE)),0,VLOOKUP($B4,dec,5,FALSE))</f>
        <v>0</v>
      </c>
      <c r="G4" s="24">
        <f>IF(ISNA(VLOOKUP($B4,jan,5,FALSE)),0,VLOOKUP($B4,jan,5,FALSE))</f>
        <v>12</v>
      </c>
      <c r="H4" s="24">
        <f>IF(ISNA(VLOOKUP($B4,feb,5,FALSE)),0,VLOOKUP($B4,feb,5,FALSE))</f>
        <v>12</v>
      </c>
      <c r="K4" s="26">
        <f>LARGE(C4:J4,1)+LARGE(C4:J4,2)+LARGE(C4:J4,3)+LARGE(C4:J4,4)</f>
        <v>48</v>
      </c>
    </row>
    <row r="5" spans="1:11" ht="14.25" customHeight="1">
      <c r="A5" s="27">
        <f aca="true" t="shared" si="0" ref="A5:A36">A4+1</f>
        <v>2</v>
      </c>
      <c r="B5" s="23" t="s">
        <v>0</v>
      </c>
      <c r="C5" s="24">
        <f>IF(ISNA(VLOOKUP($B5,sep,5,FALSE)),0,VLOOKUP($B5,sep,5,FALSE))</f>
        <v>2</v>
      </c>
      <c r="D5" s="24">
        <f>IF(ISNA(VLOOKUP($B5,oct,5,FALSE)),0,VLOOKUP($B5,oct,5,FALSE))</f>
        <v>10</v>
      </c>
      <c r="E5" s="24">
        <f>IF(ISNA(VLOOKUP($B5,nov,5,FALSE)),0,VLOOKUP($B5,nov,5,FALSE))</f>
        <v>10</v>
      </c>
      <c r="F5" s="24">
        <f>IF(ISNA(VLOOKUP($B5,dec,5,FALSE)),0,VLOOKUP($B5,dec,5,FALSE))</f>
        <v>7</v>
      </c>
      <c r="G5" s="24">
        <f>IF(ISNA(VLOOKUP($B5,jan,5,FALSE)),0,VLOOKUP($B5,jan,5,FALSE))</f>
        <v>10</v>
      </c>
      <c r="H5" s="24">
        <f>IF(ISNA(VLOOKUP($B5,feb,5,FALSE)),0,VLOOKUP($B5,feb,5,FALSE))</f>
        <v>7</v>
      </c>
      <c r="K5" s="26">
        <f>LARGE(C5:J5,1)+LARGE(C5:J5,2)+LARGE(C5:J5,3)+LARGE(C5:J5,4)</f>
        <v>37</v>
      </c>
    </row>
    <row r="6" spans="1:11" ht="14.25" customHeight="1">
      <c r="A6" s="27">
        <f t="shared" si="0"/>
        <v>3</v>
      </c>
      <c r="B6" s="23" t="s">
        <v>11</v>
      </c>
      <c r="C6" s="24">
        <f>IF(ISNA(VLOOKUP($B6,sep,5,FALSE)),0,VLOOKUP($B6,sep,5,FALSE))</f>
        <v>5</v>
      </c>
      <c r="D6" s="24">
        <f>IF(ISNA(VLOOKUP($B6,oct,5,FALSE)),0,VLOOKUP($B6,oct,5,FALSE))</f>
        <v>0</v>
      </c>
      <c r="E6" s="24">
        <f>IF(ISNA(VLOOKUP($B6,nov,5,FALSE)),0,VLOOKUP($B6,nov,5,FALSE))</f>
        <v>12</v>
      </c>
      <c r="F6" s="24">
        <f>IF(ISNA(VLOOKUP($B6,dec,5,FALSE)),0,VLOOKUP($B6,dec,5,FALSE))</f>
        <v>4</v>
      </c>
      <c r="G6" s="24">
        <f>IF(ISNA(VLOOKUP($B6,jan,5,FALSE)),0,VLOOKUP($B6,jan,5,FALSE))</f>
        <v>8</v>
      </c>
      <c r="H6" s="24">
        <f>IF(ISNA(VLOOKUP($B6,feb,5,FALSE)),0,VLOOKUP($B6,feb,5,FALSE))</f>
        <v>8</v>
      </c>
      <c r="K6" s="26">
        <f>LARGE(C6:J6,1)+LARGE(C6:J6,2)+LARGE(C6:J6,3)+LARGE(C6:J6,4)</f>
        <v>33</v>
      </c>
    </row>
    <row r="7" spans="1:11" ht="14.25" customHeight="1">
      <c r="A7" s="24">
        <f t="shared" si="0"/>
        <v>4</v>
      </c>
      <c r="B7" s="23" t="s">
        <v>40</v>
      </c>
      <c r="C7" s="24">
        <f>IF(ISNA(VLOOKUP($B7,sep,5,FALSE)),0,VLOOKUP($B7,sep,5,FALSE))</f>
        <v>0</v>
      </c>
      <c r="D7" s="24">
        <f>IF(ISNA(VLOOKUP($B7,oct,5,FALSE)),0,VLOOKUP($B7,oct,5,FALSE))</f>
        <v>8</v>
      </c>
      <c r="E7" s="24">
        <f>IF(ISNA(VLOOKUP($B7,nov,5,FALSE)),0,VLOOKUP($B7,nov,5,FALSE))</f>
        <v>8</v>
      </c>
      <c r="F7" s="24">
        <f>IF(ISNA(VLOOKUP($B7,dec,5,FALSE)),0,VLOOKUP($B7,dec,5,FALSE))</f>
        <v>12</v>
      </c>
      <c r="G7" s="24">
        <f>IF(ISNA(VLOOKUP($B7,jan,5,FALSE)),0,VLOOKUP($B7,jan,5,FALSE))</f>
        <v>0</v>
      </c>
      <c r="H7" s="24">
        <f>IF(ISNA(VLOOKUP($B7,feb,5,FALSE)),0,VLOOKUP($B7,feb,5,FALSE))</f>
        <v>4</v>
      </c>
      <c r="K7" s="26">
        <f>LARGE(C7:J7,1)+LARGE(C7:J7,2)+LARGE(C7:J7,3)+LARGE(C7:J7,4)</f>
        <v>32</v>
      </c>
    </row>
    <row r="8" spans="1:11" ht="14.25" customHeight="1">
      <c r="A8" s="24">
        <f t="shared" si="0"/>
        <v>5</v>
      </c>
      <c r="B8" s="23" t="s">
        <v>16</v>
      </c>
      <c r="C8" s="24">
        <f>IF(ISNA(VLOOKUP($B8,sep,5,FALSE)),0,VLOOKUP($B8,sep,5,FALSE))</f>
        <v>10</v>
      </c>
      <c r="D8" s="24">
        <f>IF(ISNA(VLOOKUP($B8,oct,5,FALSE)),0,VLOOKUP($B8,oct,5,FALSE))</f>
        <v>12</v>
      </c>
      <c r="E8" s="24">
        <f>IF(ISNA(VLOOKUP($B8,nov,5,FALSE)),0,VLOOKUP($B8,nov,5,FALSE))</f>
        <v>0</v>
      </c>
      <c r="F8" s="24">
        <f>IF(ISNA(VLOOKUP($B8,dec,5,FALSE)),0,VLOOKUP($B8,dec,5,FALSE))</f>
        <v>6</v>
      </c>
      <c r="G8" s="24">
        <f>IF(ISNA(VLOOKUP($B8,jan,5,FALSE)),0,VLOOKUP($B8,jan,5,FALSE))</f>
        <v>0</v>
      </c>
      <c r="H8" s="24">
        <f>IF(ISNA(VLOOKUP($B8,feb,5,FALSE)),0,VLOOKUP($B8,feb,5,FALSE))</f>
        <v>0</v>
      </c>
      <c r="K8" s="26">
        <f>LARGE(C8:J8,1)+LARGE(C8:J8,2)+LARGE(C8:J8,3)+LARGE(C8:J8,4)</f>
        <v>28</v>
      </c>
    </row>
    <row r="9" spans="1:11" ht="14.25" customHeight="1">
      <c r="A9" s="24">
        <f t="shared" si="0"/>
        <v>6</v>
      </c>
      <c r="B9" s="23" t="s">
        <v>42</v>
      </c>
      <c r="C9" s="24">
        <f>IF(ISNA(VLOOKUP($B9,sep,5,FALSE)),0,VLOOKUP($B9,sep,5,FALSE))</f>
        <v>0</v>
      </c>
      <c r="D9" s="24">
        <f>IF(ISNA(VLOOKUP($B9,oct,5,FALSE)),0,VLOOKUP($B9,oct,5,FALSE))</f>
        <v>5</v>
      </c>
      <c r="E9" s="24">
        <f>IF(ISNA(VLOOKUP($B9,nov,5,FALSE)),0,VLOOKUP($B9,nov,5,FALSE))</f>
        <v>5</v>
      </c>
      <c r="F9" s="24">
        <f>IF(ISNA(VLOOKUP($B9,dec,5,FALSE)),0,VLOOKUP($B9,dec,5,FALSE))</f>
        <v>12</v>
      </c>
      <c r="G9" s="24">
        <f>IF(ISNA(VLOOKUP($B9,jan,5,FALSE)),0,VLOOKUP($B9,jan,5,FALSE))</f>
        <v>2</v>
      </c>
      <c r="H9" s="24">
        <f>IF(ISNA(VLOOKUP($B9,feb,5,FALSE)),0,VLOOKUP($B9,feb,5,FALSE))</f>
        <v>3</v>
      </c>
      <c r="K9" s="26">
        <f>LARGE(C9:J9,1)+LARGE(C9:J9,2)+LARGE(C9:J9,3)+LARGE(C9:J9,4)</f>
        <v>25</v>
      </c>
    </row>
    <row r="10" spans="1:11" ht="14.25" customHeight="1">
      <c r="A10" s="24">
        <f t="shared" si="0"/>
        <v>7</v>
      </c>
      <c r="B10" s="23" t="s">
        <v>41</v>
      </c>
      <c r="C10" s="24">
        <f>IF(ISNA(VLOOKUP($B10,sep,5,FALSE)),0,VLOOKUP($B10,sep,5,FALSE))</f>
        <v>0</v>
      </c>
      <c r="D10" s="24">
        <f>IF(ISNA(VLOOKUP($B10,oct,5,FALSE)),0,VLOOKUP($B10,oct,5,FALSE))</f>
        <v>6</v>
      </c>
      <c r="E10" s="24">
        <f>IF(ISNA(VLOOKUP($B10,nov,5,FALSE)),0,VLOOKUP($B10,nov,5,FALSE))</f>
        <v>7</v>
      </c>
      <c r="F10" s="24">
        <f>IF(ISNA(VLOOKUP($B10,dec,5,FALSE)),0,VLOOKUP($B10,dec,5,FALSE))</f>
        <v>1</v>
      </c>
      <c r="G10" s="24">
        <f>IF(ISNA(VLOOKUP($B10,jan,5,FALSE)),0,VLOOKUP($B10,jan,5,FALSE))</f>
        <v>6</v>
      </c>
      <c r="H10" s="24">
        <f>IF(ISNA(VLOOKUP($B10,feb,5,FALSE)),0,VLOOKUP($B10,feb,5,FALSE))</f>
        <v>5</v>
      </c>
      <c r="K10" s="26">
        <f>LARGE(C10:J10,1)+LARGE(C10:J10,2)+LARGE(C10:J10,3)+LARGE(C10:J10,4)</f>
        <v>24</v>
      </c>
    </row>
    <row r="11" spans="1:11" ht="14.25" customHeight="1">
      <c r="A11" s="24">
        <f t="shared" si="0"/>
        <v>8</v>
      </c>
      <c r="B11" s="23" t="s">
        <v>95</v>
      </c>
      <c r="C11" s="24">
        <f>IF(ISNA(VLOOKUP($B11,sep,5,FALSE)),0,VLOOKUP($B11,sep,5,FALSE))</f>
        <v>0</v>
      </c>
      <c r="D11" s="24">
        <f>IF(ISNA(VLOOKUP($B11,oct,5,FALSE)),0,VLOOKUP($B11,oct,5,FALSE))</f>
        <v>0</v>
      </c>
      <c r="E11" s="24">
        <f>IF(ISNA(VLOOKUP($B11,nov,5,FALSE)),0,VLOOKUP($B11,nov,5,FALSE))</f>
        <v>0</v>
      </c>
      <c r="F11" s="24">
        <f>IF(ISNA(VLOOKUP($B11,dec,5,FALSE)),0,VLOOKUP($B11,dec,5,FALSE))</f>
        <v>10</v>
      </c>
      <c r="G11" s="24">
        <f>IF(ISNA(VLOOKUP($B11,jan,5,FALSE)),0,VLOOKUP($B11,jan,5,FALSE))</f>
        <v>7</v>
      </c>
      <c r="H11" s="24">
        <f>IF(ISNA(VLOOKUP($B11,feb,5,FALSE)),0,VLOOKUP($B11,feb,5,FALSE))</f>
        <v>0</v>
      </c>
      <c r="K11" s="26">
        <f>LARGE(C11:J11,1)+LARGE(C11:J11,2)+LARGE(C11:J11,3)+LARGE(C11:J11,4)</f>
        <v>17</v>
      </c>
    </row>
    <row r="12" spans="1:11" ht="14.25" customHeight="1">
      <c r="A12" s="24">
        <f t="shared" si="0"/>
        <v>9</v>
      </c>
      <c r="B12" s="23" t="s">
        <v>15</v>
      </c>
      <c r="C12" s="24">
        <f>IF(ISNA(VLOOKUP($B12,sep,5,FALSE)),0,VLOOKUP($B12,sep,5,FALSE))</f>
        <v>1</v>
      </c>
      <c r="D12" s="24">
        <f>IF(ISNA(VLOOKUP($B12,oct,5,FALSE)),0,VLOOKUP($B12,oct,5,FALSE))</f>
        <v>8</v>
      </c>
      <c r="E12" s="24">
        <f>IF(ISNA(VLOOKUP($B12,nov,5,FALSE)),0,VLOOKUP($B12,nov,5,FALSE))</f>
        <v>6</v>
      </c>
      <c r="F12" s="24">
        <f>IF(ISNA(VLOOKUP($B12,dec,5,FALSE)),0,VLOOKUP($B12,dec,5,FALSE))</f>
        <v>0</v>
      </c>
      <c r="G12" s="24">
        <f>IF(ISNA(VLOOKUP($B12,jan,5,FALSE)),0,VLOOKUP($B12,jan,5,FALSE))</f>
        <v>1</v>
      </c>
      <c r="H12" s="24">
        <f>IF(ISNA(VLOOKUP($B12,feb,5,FALSE)),0,VLOOKUP($B12,feb,5,FALSE))</f>
        <v>1</v>
      </c>
      <c r="K12" s="26">
        <f>LARGE(C12:J12,1)+LARGE(C12:J12,2)+LARGE(C12:J12,3)+LARGE(C12:J12,4)</f>
        <v>16</v>
      </c>
    </row>
    <row r="13" spans="1:11" ht="14.25" customHeight="1">
      <c r="A13" s="27">
        <f t="shared" si="0"/>
        <v>10</v>
      </c>
      <c r="B13" s="23" t="s">
        <v>22</v>
      </c>
      <c r="C13" s="24">
        <f>IF(ISNA(VLOOKUP($B13,sep,5,FALSE)),0,VLOOKUP($B13,sep,5,FALSE))</f>
        <v>8</v>
      </c>
      <c r="D13" s="24">
        <f>IF(ISNA(VLOOKUP($B13,oct,5,FALSE)),0,VLOOKUP($B13,oct,5,FALSE))</f>
        <v>4</v>
      </c>
      <c r="E13" s="24">
        <f>IF(ISNA(VLOOKUP($B13,nov,5,FALSE)),0,VLOOKUP($B13,nov,5,FALSE))</f>
        <v>0</v>
      </c>
      <c r="F13" s="24">
        <f>IF(ISNA(VLOOKUP($B13,dec,5,FALSE)),0,VLOOKUP($B13,dec,5,FALSE))</f>
        <v>0</v>
      </c>
      <c r="G13" s="24">
        <f>IF(ISNA(VLOOKUP($B13,jan,5,FALSE)),0,VLOOKUP($B13,jan,5,FALSE))</f>
        <v>0</v>
      </c>
      <c r="H13" s="24">
        <f>IF(ISNA(VLOOKUP($B13,feb,5,FALSE)),0,VLOOKUP($B13,feb,5,FALSE))</f>
        <v>0</v>
      </c>
      <c r="K13" s="26">
        <f>LARGE(C13:J13,1)+LARGE(C13:J13,2)+LARGE(C13:J13,3)+LARGE(C13:J13,4)</f>
        <v>12</v>
      </c>
    </row>
    <row r="14" spans="1:11" ht="14.25" customHeight="1">
      <c r="A14" s="27">
        <f t="shared" si="0"/>
        <v>11</v>
      </c>
      <c r="B14" s="23" t="s">
        <v>2</v>
      </c>
      <c r="C14" s="24">
        <f>IF(ISNA(VLOOKUP($B14,sep,5,FALSE)),0,VLOOKUP($B14,sep,5,FALSE))</f>
        <v>8</v>
      </c>
      <c r="D14" s="24">
        <f>IF(ISNA(VLOOKUP($B14,oct,5,FALSE)),0,VLOOKUP($B14,oct,5,FALSE))</f>
        <v>0</v>
      </c>
      <c r="E14" s="24">
        <f>IF(ISNA(VLOOKUP($B14,nov,5,FALSE)),0,VLOOKUP($B14,nov,5,FALSE))</f>
        <v>0</v>
      </c>
      <c r="F14" s="24">
        <f>IF(ISNA(VLOOKUP($B14,dec,5,FALSE)),0,VLOOKUP($B14,dec,5,FALSE))</f>
        <v>0</v>
      </c>
      <c r="G14" s="24">
        <f>IF(ISNA(VLOOKUP($B14,jan,5,FALSE)),0,VLOOKUP($B14,jan,5,FALSE))</f>
        <v>4</v>
      </c>
      <c r="H14" s="24">
        <f>IF(ISNA(VLOOKUP($B14,feb,5,FALSE)),0,VLOOKUP($B14,feb,5,FALSE))</f>
        <v>0</v>
      </c>
      <c r="K14" s="26">
        <f>LARGE(C14:J14,1)+LARGE(C14:J14,2)+LARGE(C14:J14,3)+LARGE(C14:J14,4)</f>
        <v>12</v>
      </c>
    </row>
    <row r="15" spans="1:11" ht="14.25" customHeight="1">
      <c r="A15" s="24">
        <f t="shared" si="0"/>
        <v>12</v>
      </c>
      <c r="B15" s="23" t="s">
        <v>127</v>
      </c>
      <c r="C15" s="24">
        <f>IF(ISNA(VLOOKUP($B15,sep,5,FALSE)),0,VLOOKUP($B15,sep,5,FALSE))</f>
        <v>0</v>
      </c>
      <c r="D15" s="24">
        <f>IF(ISNA(VLOOKUP($B15,oct,5,FALSE)),0,VLOOKUP($B15,oct,5,FALSE))</f>
        <v>0</v>
      </c>
      <c r="E15" s="24">
        <f>IF(ISNA(VLOOKUP($B15,nov,5,FALSE)),0,VLOOKUP($B15,nov,5,FALSE))</f>
        <v>0</v>
      </c>
      <c r="F15" s="24">
        <f>IF(ISNA(VLOOKUP($B15,dec,5,FALSE)),0,VLOOKUP($B15,dec,5,FALSE))</f>
        <v>0</v>
      </c>
      <c r="G15" s="24">
        <f>IF(ISNA(VLOOKUP($B15,jan,5,FALSE)),0,VLOOKUP($B15,jan,5,FALSE))</f>
        <v>0</v>
      </c>
      <c r="H15" s="24">
        <f>IF(ISNA(VLOOKUP($B15,feb,5,FALSE)),0,VLOOKUP($B15,feb,5,FALSE))</f>
        <v>12</v>
      </c>
      <c r="K15" s="26">
        <f>LARGE(C15:J15,1)+LARGE(C15:J15,2)+LARGE(C15:J15,3)+LARGE(C15:J15,4)</f>
        <v>12</v>
      </c>
    </row>
    <row r="16" spans="1:11" ht="14.25" customHeight="1">
      <c r="A16" s="24">
        <f t="shared" si="0"/>
        <v>13</v>
      </c>
      <c r="B16" s="23" t="s">
        <v>120</v>
      </c>
      <c r="C16" s="24">
        <f>IF(ISNA(VLOOKUP($B16,sep,5,FALSE)),0,VLOOKUP($B16,sep,5,FALSE))</f>
        <v>0</v>
      </c>
      <c r="D16" s="24">
        <f>IF(ISNA(VLOOKUP($B16,oct,5,FALSE)),0,VLOOKUP($B16,oct,5,FALSE))</f>
        <v>0</v>
      </c>
      <c r="E16" s="24">
        <f>IF(ISNA(VLOOKUP($B16,nov,5,FALSE)),0,VLOOKUP($B16,nov,5,FALSE))</f>
        <v>0</v>
      </c>
      <c r="F16" s="24">
        <f>IF(ISNA(VLOOKUP($B16,dec,5,FALSE)),0,VLOOKUP($B16,dec,5,FALSE))</f>
        <v>0</v>
      </c>
      <c r="G16" s="24">
        <f>IF(ISNA(VLOOKUP($B16,jan,5,FALSE)),0,VLOOKUP($B16,jan,5,FALSE))</f>
        <v>12</v>
      </c>
      <c r="H16" s="24">
        <f>IF(ISNA(VLOOKUP($B16,feb,5,FALSE)),0,VLOOKUP($B16,feb,5,FALSE))</f>
        <v>0</v>
      </c>
      <c r="K16" s="26">
        <f>LARGE(C16:J16,1)+LARGE(C16:J16,2)+LARGE(C16:J16,3)+LARGE(C16:J16,4)</f>
        <v>12</v>
      </c>
    </row>
    <row r="17" spans="1:11" ht="14.25" customHeight="1">
      <c r="A17" s="27">
        <f t="shared" si="0"/>
        <v>14</v>
      </c>
      <c r="B17" s="23" t="s">
        <v>128</v>
      </c>
      <c r="C17" s="24">
        <f>IF(ISNA(VLOOKUP($B17,sep,5,FALSE)),0,VLOOKUP($B17,sep,5,FALSE))</f>
        <v>0</v>
      </c>
      <c r="D17" s="24">
        <f>IF(ISNA(VLOOKUP($B17,oct,5,FALSE)),0,VLOOKUP($B17,oct,5,FALSE))</f>
        <v>0</v>
      </c>
      <c r="E17" s="24">
        <f>IF(ISNA(VLOOKUP($B17,nov,5,FALSE)),0,VLOOKUP($B17,nov,5,FALSE))</f>
        <v>0</v>
      </c>
      <c r="F17" s="24">
        <f>IF(ISNA(VLOOKUP($B17,dec,5,FALSE)),0,VLOOKUP($B17,dec,5,FALSE))</f>
        <v>0</v>
      </c>
      <c r="G17" s="24">
        <f>IF(ISNA(VLOOKUP($B17,jan,5,FALSE)),0,VLOOKUP($B17,jan,5,FALSE))</f>
        <v>0</v>
      </c>
      <c r="H17" s="24">
        <f>IF(ISNA(VLOOKUP($B17,feb,5,FALSE)),0,VLOOKUP($B17,feb,5,FALSE))</f>
        <v>10</v>
      </c>
      <c r="K17" s="26">
        <f>LARGE(C17:J17,1)+LARGE(C17:J17,2)+LARGE(C17:J17,3)+LARGE(C17:J17,4)</f>
        <v>10</v>
      </c>
    </row>
    <row r="18" spans="1:11" ht="14.25" customHeight="1">
      <c r="A18" s="27">
        <f t="shared" si="0"/>
        <v>15</v>
      </c>
      <c r="B18" s="23" t="s">
        <v>5</v>
      </c>
      <c r="C18" s="24">
        <f>IF(ISNA(VLOOKUP($B18,sep,5,FALSE)),0,VLOOKUP($B18,sep,5,FALSE))</f>
        <v>3</v>
      </c>
      <c r="D18" s="24">
        <f>IF(ISNA(VLOOKUP($B18,oct,5,FALSE)),0,VLOOKUP($B18,oct,5,FALSE))</f>
        <v>1</v>
      </c>
      <c r="E18" s="24">
        <f>IF(ISNA(VLOOKUP($B18,nov,5,FALSE)),0,VLOOKUP($B18,nov,5,FALSE))</f>
        <v>4</v>
      </c>
      <c r="F18" s="24">
        <f>IF(ISNA(VLOOKUP($B18,dec,5,FALSE)),0,VLOOKUP($B18,dec,5,FALSE))</f>
        <v>1</v>
      </c>
      <c r="G18" s="24">
        <f>IF(ISNA(VLOOKUP($B18,jan,5,FALSE)),0,VLOOKUP($B18,jan,5,FALSE))</f>
        <v>1</v>
      </c>
      <c r="H18" s="24">
        <f>IF(ISNA(VLOOKUP($B18,feb,5,FALSE)),0,VLOOKUP($B18,feb,5,FALSE))</f>
        <v>1</v>
      </c>
      <c r="K18" s="26">
        <f>LARGE(C18:J18,1)+LARGE(C18:J18,2)+LARGE(C18:J18,3)+LARGE(C18:J18,4)</f>
        <v>9</v>
      </c>
    </row>
    <row r="19" spans="1:11" ht="14.25" customHeight="1">
      <c r="A19" s="24">
        <f t="shared" si="0"/>
        <v>16</v>
      </c>
      <c r="B19" s="23" t="s">
        <v>18</v>
      </c>
      <c r="C19" s="24">
        <f>IF(ISNA(VLOOKUP($B19,sep,5,FALSE)),0,VLOOKUP($B19,sep,5,FALSE))</f>
        <v>2</v>
      </c>
      <c r="D19" s="24">
        <f>IF(ISNA(VLOOKUP($B19,oct,5,FALSE)),0,VLOOKUP($B19,oct,5,FALSE))</f>
        <v>2</v>
      </c>
      <c r="E19" s="24">
        <f>IF(ISNA(VLOOKUP($B19,nov,5,FALSE)),0,VLOOKUP($B19,nov,5,FALSE))</f>
        <v>0</v>
      </c>
      <c r="F19" s="24">
        <f>IF(ISNA(VLOOKUP($B19,dec,5,FALSE)),0,VLOOKUP($B19,dec,5,FALSE))</f>
        <v>1</v>
      </c>
      <c r="G19" s="24">
        <f>IF(ISNA(VLOOKUP($B19,jan,5,FALSE)),0,VLOOKUP($B19,jan,5,FALSE))</f>
        <v>3</v>
      </c>
      <c r="H19" s="24">
        <f>IF(ISNA(VLOOKUP($B19,feb,5,FALSE)),0,VLOOKUP($B19,feb,5,FALSE))</f>
        <v>1</v>
      </c>
      <c r="K19" s="26">
        <f>LARGE(C19:J19,1)+LARGE(C19:J19,2)+LARGE(C19:J19,3)+LARGE(C19:J19,4)</f>
        <v>8</v>
      </c>
    </row>
    <row r="20" spans="1:11" ht="14.25" customHeight="1">
      <c r="A20" s="27">
        <f t="shared" si="0"/>
        <v>17</v>
      </c>
      <c r="B20" s="23" t="s">
        <v>96</v>
      </c>
      <c r="C20" s="24">
        <f>IF(ISNA(VLOOKUP($B20,sep,5,FALSE)),0,VLOOKUP($B20,sep,5,FALSE))</f>
        <v>0</v>
      </c>
      <c r="D20" s="24">
        <f>IF(ISNA(VLOOKUP($B20,oct,5,FALSE)),0,VLOOKUP($B20,oct,5,FALSE))</f>
        <v>0</v>
      </c>
      <c r="E20" s="24">
        <f>IF(ISNA(VLOOKUP($B20,nov,5,FALSE)),0,VLOOKUP($B20,nov,5,FALSE))</f>
        <v>0</v>
      </c>
      <c r="F20" s="24">
        <f>IF(ISNA(VLOOKUP($B20,dec,5,FALSE)),0,VLOOKUP($B20,dec,5,FALSE))</f>
        <v>8</v>
      </c>
      <c r="G20" s="24">
        <f>IF(ISNA(VLOOKUP($B20,jan,5,FALSE)),0,VLOOKUP($B20,jan,5,FALSE))</f>
        <v>0</v>
      </c>
      <c r="H20" s="24">
        <f>IF(ISNA(VLOOKUP($B20,feb,5,FALSE)),0,VLOOKUP($B20,feb,5,FALSE))</f>
        <v>0</v>
      </c>
      <c r="K20" s="26">
        <f>LARGE(C20:J20,1)+LARGE(C20:J20,2)+LARGE(C20:J20,3)+LARGE(C20:J20,4)</f>
        <v>8</v>
      </c>
    </row>
    <row r="21" spans="1:11" ht="14.25" customHeight="1">
      <c r="A21" s="27">
        <f t="shared" si="0"/>
        <v>18</v>
      </c>
      <c r="B21" s="23" t="s">
        <v>130</v>
      </c>
      <c r="C21" s="24">
        <f>IF(ISNA(VLOOKUP($B21,sep,5,FALSE)),0,VLOOKUP($B21,sep,5,FALSE))</f>
        <v>0</v>
      </c>
      <c r="D21" s="24">
        <f>IF(ISNA(VLOOKUP($B21,oct,5,FALSE)),0,VLOOKUP($B21,oct,5,FALSE))</f>
        <v>0</v>
      </c>
      <c r="E21" s="24">
        <f>IF(ISNA(VLOOKUP($B21,nov,5,FALSE)),0,VLOOKUP($B21,nov,5,FALSE))</f>
        <v>0</v>
      </c>
      <c r="F21" s="24">
        <f>IF(ISNA(VLOOKUP($B21,dec,5,FALSE)),0,VLOOKUP($B21,dec,5,FALSE))</f>
        <v>0</v>
      </c>
      <c r="G21" s="24">
        <f>IF(ISNA(VLOOKUP($B21,jan,5,FALSE)),0,VLOOKUP($B21,jan,5,FALSE))</f>
        <v>0</v>
      </c>
      <c r="H21" s="24">
        <f>IF(ISNA(VLOOKUP($B21,feb,5,FALSE)),0,VLOOKUP($B21,feb,5,FALSE))</f>
        <v>7</v>
      </c>
      <c r="K21" s="26">
        <f>LARGE(C21:J21,1)+LARGE(C21:J21,2)+LARGE(C21:J21,3)+LARGE(C21:J21,4)</f>
        <v>7</v>
      </c>
    </row>
    <row r="22" spans="1:11" ht="14.25" customHeight="1">
      <c r="A22" s="27">
        <f t="shared" si="0"/>
        <v>19</v>
      </c>
      <c r="B22" s="23" t="s">
        <v>8</v>
      </c>
      <c r="C22" s="24">
        <f>IF(ISNA(VLOOKUP($B22,sep,5,FALSE)),0,VLOOKUP($B22,sep,5,FALSE))</f>
        <v>6</v>
      </c>
      <c r="D22" s="24">
        <f>IF(ISNA(VLOOKUP($B22,oct,5,FALSE)),0,VLOOKUP($B22,oct,5,FALSE))</f>
        <v>0</v>
      </c>
      <c r="E22" s="24">
        <f>IF(ISNA(VLOOKUP($B22,nov,5,FALSE)),0,VLOOKUP($B22,nov,5,FALSE))</f>
        <v>0</v>
      </c>
      <c r="F22" s="24">
        <f>IF(ISNA(VLOOKUP($B22,dec,5,FALSE)),0,VLOOKUP($B22,dec,5,FALSE))</f>
        <v>0</v>
      </c>
      <c r="G22" s="24">
        <f>IF(ISNA(VLOOKUP($B22,jan,5,FALSE)),0,VLOOKUP($B22,jan,5,FALSE))</f>
        <v>0</v>
      </c>
      <c r="H22" s="24">
        <f>IF(ISNA(VLOOKUP($B22,feb,5,FALSE)),0,VLOOKUP($B22,feb,5,FALSE))</f>
        <v>0</v>
      </c>
      <c r="K22" s="26">
        <f>LARGE(C22:J22,1)+LARGE(C22:J22,2)+LARGE(C22:J22,3)+LARGE(C22:J22,4)</f>
        <v>6</v>
      </c>
    </row>
    <row r="23" spans="1:11" ht="14.25" customHeight="1">
      <c r="A23" s="27">
        <f t="shared" si="0"/>
        <v>20</v>
      </c>
      <c r="B23" s="23" t="s">
        <v>104</v>
      </c>
      <c r="C23" s="24">
        <f>IF(ISNA(VLOOKUP($B23,sep,5,FALSE)),0,VLOOKUP($B23,sep,5,FALSE))</f>
        <v>0</v>
      </c>
      <c r="D23" s="24">
        <f>IF(ISNA(VLOOKUP($B23,oct,5,FALSE)),0,VLOOKUP($B23,oct,5,FALSE))</f>
        <v>0</v>
      </c>
      <c r="E23" s="24">
        <f>IF(ISNA(VLOOKUP($B23,nov,5,FALSE)),0,VLOOKUP($B23,nov,5,FALSE))</f>
        <v>0</v>
      </c>
      <c r="F23" s="24">
        <f>IF(ISNA(VLOOKUP($B23,dec,5,FALSE)),0,VLOOKUP($B23,dec,5,FALSE))</f>
        <v>6</v>
      </c>
      <c r="G23" s="24">
        <f>IF(ISNA(VLOOKUP($B23,jan,5,FALSE)),0,VLOOKUP($B23,jan,5,FALSE))</f>
        <v>0</v>
      </c>
      <c r="H23" s="24">
        <f>IF(ISNA(VLOOKUP($B23,feb,5,FALSE)),0,VLOOKUP($B23,feb,5,FALSE))</f>
        <v>0</v>
      </c>
      <c r="K23" s="26">
        <f>LARGE(C23:J23,1)+LARGE(C23:J23,2)+LARGE(C23:J23,3)+LARGE(C23:J23,4)</f>
        <v>6</v>
      </c>
    </row>
    <row r="24" spans="1:11" ht="14.25" customHeight="1">
      <c r="A24" s="27">
        <f t="shared" si="0"/>
        <v>21</v>
      </c>
      <c r="B24" s="23" t="s">
        <v>109</v>
      </c>
      <c r="C24" s="24">
        <f>IF(ISNA(VLOOKUP($B24,sep,5,FALSE)),0,VLOOKUP($B24,sep,5,FALSE))</f>
        <v>0</v>
      </c>
      <c r="D24" s="24">
        <f>IF(ISNA(VLOOKUP($B24,oct,5,FALSE)),0,VLOOKUP($B24,oct,5,FALSE))</f>
        <v>0</v>
      </c>
      <c r="E24" s="24">
        <f>IF(ISNA(VLOOKUP($B24,nov,5,FALSE)),0,VLOOKUP($B24,nov,5,FALSE))</f>
        <v>0</v>
      </c>
      <c r="F24" s="24">
        <f>IF(ISNA(VLOOKUP($B24,dec,5,FALSE)),0,VLOOKUP($B24,dec,5,FALSE))</f>
        <v>0</v>
      </c>
      <c r="G24" s="24">
        <f>IF(ISNA(VLOOKUP($B24,jan,5,FALSE)),0,VLOOKUP($B24,jan,5,FALSE))</f>
        <v>6</v>
      </c>
      <c r="H24" s="24">
        <f>IF(ISNA(VLOOKUP($B24,feb,5,FALSE)),0,VLOOKUP($B24,feb,5,FALSE))</f>
        <v>0</v>
      </c>
      <c r="K24" s="26">
        <f>LARGE(C24:J24,1)+LARGE(C24:J24,2)+LARGE(C24:J24,3)+LARGE(C24:J24,4)</f>
        <v>6</v>
      </c>
    </row>
    <row r="25" spans="1:11" ht="14.25" customHeight="1">
      <c r="A25" s="27">
        <f t="shared" si="0"/>
        <v>22</v>
      </c>
      <c r="B25" s="23" t="s">
        <v>46</v>
      </c>
      <c r="C25" s="24">
        <f>IF(ISNA(VLOOKUP($B25,sep,5,FALSE)),0,VLOOKUP($B25,sep,5,FALSE))</f>
        <v>0</v>
      </c>
      <c r="D25" s="24">
        <f>IF(ISNA(VLOOKUP($B25,oct,5,FALSE)),0,VLOOKUP($B25,oct,5,FALSE))</f>
        <v>1</v>
      </c>
      <c r="E25" s="24">
        <f>IF(ISNA(VLOOKUP($B25,nov,5,FALSE)),0,VLOOKUP($B25,nov,5,FALSE))</f>
        <v>0</v>
      </c>
      <c r="F25" s="24">
        <f>IF(ISNA(VLOOKUP($B25,dec,5,FALSE)),0,VLOOKUP($B25,dec,5,FALSE))</f>
        <v>3</v>
      </c>
      <c r="G25" s="24">
        <f>IF(ISNA(VLOOKUP($B25,jan,5,FALSE)),0,VLOOKUP($B25,jan,5,FALSE))</f>
        <v>1</v>
      </c>
      <c r="H25" s="24">
        <f>IF(ISNA(VLOOKUP($B25,feb,5,FALSE)),0,VLOOKUP($B25,feb,5,FALSE))</f>
        <v>0</v>
      </c>
      <c r="K25" s="26">
        <f>LARGE(C25:J25,1)+LARGE(C25:J25,2)+LARGE(C25:J25,3)+LARGE(C25:J25,4)</f>
        <v>5</v>
      </c>
    </row>
    <row r="26" spans="1:11" ht="14.25" customHeight="1">
      <c r="A26" s="27">
        <f t="shared" si="0"/>
        <v>23</v>
      </c>
      <c r="B26" s="23" t="s">
        <v>43</v>
      </c>
      <c r="C26" s="24">
        <f>IF(ISNA(VLOOKUP($B26,sep,5,FALSE)),0,VLOOKUP($B26,sep,5,FALSE))</f>
        <v>0</v>
      </c>
      <c r="D26" s="24">
        <f>IF(ISNA(VLOOKUP($B26,oct,5,FALSE)),0,VLOOKUP($B26,oct,5,FALSE))</f>
        <v>4</v>
      </c>
      <c r="E26" s="24">
        <f>IF(ISNA(VLOOKUP($B26,nov,5,FALSE)),0,VLOOKUP($B26,nov,5,FALSE))</f>
        <v>1</v>
      </c>
      <c r="F26" s="24">
        <f>IF(ISNA(VLOOKUP($B26,dec,5,FALSE)),0,VLOOKUP($B26,dec,5,FALSE))</f>
        <v>0</v>
      </c>
      <c r="G26" s="24">
        <f>IF(ISNA(VLOOKUP($B26,jan,5,FALSE)),0,VLOOKUP($B26,jan,5,FALSE))</f>
        <v>0</v>
      </c>
      <c r="H26" s="24">
        <f>IF(ISNA(VLOOKUP($B26,feb,5,FALSE)),0,VLOOKUP($B26,feb,5,FALSE))</f>
        <v>0</v>
      </c>
      <c r="K26" s="26">
        <f>LARGE(C26:J26,1)+LARGE(C26:J26,2)+LARGE(C26:J26,3)+LARGE(C26:J26,4)</f>
        <v>5</v>
      </c>
    </row>
    <row r="27" spans="1:11" ht="14.25" customHeight="1">
      <c r="A27" s="27">
        <f t="shared" si="0"/>
        <v>24</v>
      </c>
      <c r="B27" s="23" t="s">
        <v>4</v>
      </c>
      <c r="C27" s="24">
        <f>IF(ISNA(VLOOKUP($B27,sep,5,FALSE)),0,VLOOKUP($B27,sep,5,FALSE))</f>
        <v>4</v>
      </c>
      <c r="D27" s="24">
        <f>IF(ISNA(VLOOKUP($B27,oct,5,FALSE)),0,VLOOKUP($B27,oct,5,FALSE))</f>
        <v>0</v>
      </c>
      <c r="E27" s="24">
        <f>IF(ISNA(VLOOKUP($B27,nov,5,FALSE)),0,VLOOKUP($B27,nov,5,FALSE))</f>
        <v>0</v>
      </c>
      <c r="F27" s="24">
        <f>IF(ISNA(VLOOKUP($B27,dec,5,FALSE)),0,VLOOKUP($B27,dec,5,FALSE))</f>
        <v>0</v>
      </c>
      <c r="G27" s="24">
        <f>IF(ISNA(VLOOKUP($B27,jan,5,FALSE)),0,VLOOKUP($B27,jan,5,FALSE))</f>
        <v>0</v>
      </c>
      <c r="H27" s="24">
        <f>IF(ISNA(VLOOKUP($B27,feb,5,FALSE)),0,VLOOKUP($B27,feb,5,FALSE))</f>
        <v>0</v>
      </c>
      <c r="K27" s="26">
        <f>LARGE(C27:J27,1)+LARGE(C27:J27,2)+LARGE(C27:J27,3)+LARGE(C27:J27,4)</f>
        <v>4</v>
      </c>
    </row>
    <row r="28" spans="1:11" ht="14.25" customHeight="1">
      <c r="A28" s="27">
        <f t="shared" si="0"/>
        <v>25</v>
      </c>
      <c r="B28" s="23" t="s">
        <v>100</v>
      </c>
      <c r="C28" s="24">
        <f>IF(ISNA(VLOOKUP($B28,sep,5,FALSE)),0,VLOOKUP($B28,sep,5,FALSE))</f>
        <v>0</v>
      </c>
      <c r="D28" s="24">
        <f>IF(ISNA(VLOOKUP($B28,oct,5,FALSE)),0,VLOOKUP($B28,oct,5,FALSE))</f>
        <v>1</v>
      </c>
      <c r="E28" s="24">
        <f>IF(ISNA(VLOOKUP($B28,nov,5,FALSE)),0,VLOOKUP($B28,nov,5,FALSE))</f>
        <v>1</v>
      </c>
      <c r="F28" s="24">
        <f>IF(ISNA(VLOOKUP($B28,dec,5,FALSE)),0,VLOOKUP($B28,dec,5,FALSE))</f>
        <v>1</v>
      </c>
      <c r="G28" s="24">
        <f>IF(ISNA(VLOOKUP($B28,jan,5,FALSE)),0,VLOOKUP($B28,jan,5,FALSE))</f>
        <v>0</v>
      </c>
      <c r="H28" s="24">
        <f>IF(ISNA(VLOOKUP($B28,feb,5,FALSE)),0,VLOOKUP($B28,feb,5,FALSE))</f>
        <v>1</v>
      </c>
      <c r="K28" s="26">
        <f>LARGE(C28:J28,1)+LARGE(C28:J28,2)+LARGE(C28:J28,3)+LARGE(C28:J28,4)</f>
        <v>4</v>
      </c>
    </row>
    <row r="29" spans="1:11" ht="14.25" customHeight="1">
      <c r="A29" s="27">
        <f t="shared" si="0"/>
        <v>26</v>
      </c>
      <c r="B29" s="23" t="s">
        <v>55</v>
      </c>
      <c r="C29" s="24">
        <f>IF(ISNA(VLOOKUP($B29,sep,5,FALSE)),0,VLOOKUP($B29,sep,5,FALSE))</f>
        <v>0</v>
      </c>
      <c r="D29" s="24">
        <f>IF(ISNA(VLOOKUP($B29,oct,5,FALSE)),0,VLOOKUP($B29,oct,5,FALSE))</f>
        <v>0</v>
      </c>
      <c r="E29" s="24">
        <f>IF(ISNA(VLOOKUP($B29,nov,5,FALSE)),0,VLOOKUP($B29,nov,5,FALSE))</f>
        <v>3</v>
      </c>
      <c r="F29" s="24">
        <f>IF(ISNA(VLOOKUP($B29,dec,5,FALSE)),0,VLOOKUP($B29,dec,5,FALSE))</f>
        <v>1</v>
      </c>
      <c r="G29" s="24">
        <f>IF(ISNA(VLOOKUP($B29,jan,5,FALSE)),0,VLOOKUP($B29,jan,5,FALSE))</f>
        <v>0</v>
      </c>
      <c r="H29" s="24">
        <f>IF(ISNA(VLOOKUP($B29,feb,5,FALSE)),0,VLOOKUP($B29,feb,5,FALSE))</f>
        <v>0</v>
      </c>
      <c r="K29" s="26">
        <f>LARGE(C29:J29,1)+LARGE(C29:J29,2)+LARGE(C29:J29,3)+LARGE(C29:J29,4)</f>
        <v>4</v>
      </c>
    </row>
    <row r="30" spans="1:11" ht="14.25" customHeight="1">
      <c r="A30" s="27">
        <f t="shared" si="0"/>
        <v>27</v>
      </c>
      <c r="B30" s="23" t="s">
        <v>98</v>
      </c>
      <c r="C30" s="24">
        <f>IF(ISNA(VLOOKUP($B30,sep,5,FALSE)),0,VLOOKUP($B30,sep,5,FALSE))</f>
        <v>0</v>
      </c>
      <c r="D30" s="24">
        <f>IF(ISNA(VLOOKUP($B30,oct,5,FALSE)),0,VLOOKUP($B30,oct,5,FALSE))</f>
        <v>0</v>
      </c>
      <c r="E30" s="24">
        <f>IF(ISNA(VLOOKUP($B30,nov,5,FALSE)),0,VLOOKUP($B30,nov,5,FALSE))</f>
        <v>0</v>
      </c>
      <c r="F30" s="24">
        <f>IF(ISNA(VLOOKUP($B30,dec,5,FALSE)),0,VLOOKUP($B30,dec,5,FALSE))</f>
        <v>3</v>
      </c>
      <c r="G30" s="24">
        <f>IF(ISNA(VLOOKUP($B30,jan,5,FALSE)),0,VLOOKUP($B30,jan,5,FALSE))</f>
        <v>0</v>
      </c>
      <c r="H30" s="24">
        <f>IF(ISNA(VLOOKUP($B30,feb,5,FALSE)),0,VLOOKUP($B30,feb,5,FALSE))</f>
        <v>0</v>
      </c>
      <c r="K30" s="26">
        <f>LARGE(C30:J30,1)+LARGE(C30:J30,2)+LARGE(C30:J30,3)+LARGE(C30:J30,4)</f>
        <v>3</v>
      </c>
    </row>
    <row r="31" spans="1:11" ht="14.25" customHeight="1">
      <c r="A31" s="27">
        <f t="shared" si="0"/>
        <v>28</v>
      </c>
      <c r="B31" s="23" t="s">
        <v>117</v>
      </c>
      <c r="C31" s="24">
        <f>IF(ISNA(VLOOKUP($B31,sep,5,FALSE)),0,VLOOKUP($B31,sep,5,FALSE))</f>
        <v>0</v>
      </c>
      <c r="D31" s="24">
        <f>IF(ISNA(VLOOKUP($B31,oct,5,FALSE)),0,VLOOKUP($B31,oct,5,FALSE))</f>
        <v>0</v>
      </c>
      <c r="E31" s="24">
        <f>IF(ISNA(VLOOKUP($B31,nov,5,FALSE)),0,VLOOKUP($B31,nov,5,FALSE))</f>
        <v>0</v>
      </c>
      <c r="F31" s="24">
        <f>IF(ISNA(VLOOKUP($B31,dec,5,FALSE)),0,VLOOKUP($B31,dec,5,FALSE))</f>
        <v>0</v>
      </c>
      <c r="G31" s="24">
        <f>IF(ISNA(VLOOKUP($B31,jan,5,FALSE)),0,VLOOKUP($B31,jan,5,FALSE))</f>
        <v>1</v>
      </c>
      <c r="H31" s="24">
        <f>IF(ISNA(VLOOKUP($B31,feb,5,FALSE)),0,VLOOKUP($B31,feb,5,FALSE))</f>
        <v>2</v>
      </c>
      <c r="K31" s="26">
        <f>LARGE(C31:J31,1)+LARGE(C31:J31,2)+LARGE(C31:J31,3)+LARGE(C31:J31,4)</f>
        <v>3</v>
      </c>
    </row>
    <row r="32" spans="1:11" ht="14.25" customHeight="1">
      <c r="A32" s="27">
        <f t="shared" si="0"/>
        <v>29</v>
      </c>
      <c r="B32" s="23" t="s">
        <v>49</v>
      </c>
      <c r="C32" s="24">
        <f>IF(ISNA(VLOOKUP($B32,sep,5,FALSE)),0,VLOOKUP($B32,sep,5,FALSE))</f>
        <v>0</v>
      </c>
      <c r="D32" s="24">
        <f>IF(ISNA(VLOOKUP($B32,oct,5,FALSE)),0,VLOOKUP($B32,oct,5,FALSE))</f>
        <v>1</v>
      </c>
      <c r="E32" s="24">
        <f>IF(ISNA(VLOOKUP($B32,nov,5,FALSE)),0,VLOOKUP($B32,nov,5,FALSE))</f>
        <v>0</v>
      </c>
      <c r="F32" s="24">
        <f>IF(ISNA(VLOOKUP($B32,dec,5,FALSE)),0,VLOOKUP($B32,dec,5,FALSE))</f>
        <v>1</v>
      </c>
      <c r="G32" s="30">
        <v>1</v>
      </c>
      <c r="H32" s="24">
        <f>IF(ISNA(VLOOKUP($B32,feb,5,FALSE)),0,VLOOKUP($B32,feb,5,FALSE))</f>
        <v>0</v>
      </c>
      <c r="K32" s="26">
        <f>LARGE(C32:J32,1)+LARGE(C32:J32,2)+LARGE(C32:J32,3)+LARGE(C32:J32,4)</f>
        <v>3</v>
      </c>
    </row>
    <row r="33" spans="1:11" ht="14.25" customHeight="1">
      <c r="A33" s="27">
        <f t="shared" si="0"/>
        <v>30</v>
      </c>
      <c r="B33" s="23" t="s">
        <v>10</v>
      </c>
      <c r="C33" s="24">
        <f>IF(ISNA(VLOOKUP($B33,sep,5,FALSE)),0,VLOOKUP($B33,sep,5,FALSE))</f>
        <v>1</v>
      </c>
      <c r="D33" s="24">
        <f>IF(ISNA(VLOOKUP($B33,oct,5,FALSE)),0,VLOOKUP($B33,oct,5,FALSE))</f>
        <v>1</v>
      </c>
      <c r="E33" s="24">
        <f>IF(ISNA(VLOOKUP($B33,nov,5,FALSE)),0,VLOOKUP($B33,nov,5,FALSE))</f>
        <v>0</v>
      </c>
      <c r="F33" s="24">
        <f>IF(ISNA(VLOOKUP($B33,dec,5,FALSE)),0,VLOOKUP($B33,dec,5,FALSE))</f>
        <v>1</v>
      </c>
      <c r="G33" s="24">
        <f>IF(ISNA(VLOOKUP($B33,jan,5,FALSE)),0,VLOOKUP($B33,jan,5,FALSE))</f>
        <v>0</v>
      </c>
      <c r="H33" s="24">
        <f>IF(ISNA(VLOOKUP($B33,feb,5,FALSE)),0,VLOOKUP($B33,feb,5,FALSE))</f>
        <v>0</v>
      </c>
      <c r="K33" s="26">
        <f>LARGE(C33:J33,1)+LARGE(C33:J33,2)+LARGE(C33:J33,3)+LARGE(C33:J33,4)</f>
        <v>3</v>
      </c>
    </row>
    <row r="34" spans="1:11" ht="14.25" customHeight="1">
      <c r="A34" s="27">
        <f t="shared" si="0"/>
        <v>31</v>
      </c>
      <c r="B34" s="23" t="s">
        <v>69</v>
      </c>
      <c r="C34" s="24">
        <f>IF(ISNA(VLOOKUP($B34,sep,5,FALSE)),0,VLOOKUP($B34,sep,5,FALSE))</f>
        <v>0</v>
      </c>
      <c r="D34" s="24">
        <f>IF(ISNA(VLOOKUP($B34,oct,5,FALSE)),0,VLOOKUP($B34,oct,5,FALSE))</f>
        <v>0</v>
      </c>
      <c r="E34" s="24">
        <f>IF(ISNA(VLOOKUP($B34,nov,5,FALSE)),0,VLOOKUP($B34,nov,5,FALSE))</f>
        <v>1</v>
      </c>
      <c r="F34" s="24">
        <f>IF(ISNA(VLOOKUP($B34,dec,5,FALSE)),0,VLOOKUP($B34,dec,5,FALSE))</f>
        <v>0</v>
      </c>
      <c r="G34" s="24">
        <f>IF(ISNA(VLOOKUP($B34,jan,5,FALSE)),0,VLOOKUP($B34,jan,5,FALSE))</f>
        <v>1</v>
      </c>
      <c r="H34" s="24">
        <f>IF(ISNA(VLOOKUP($B34,feb,5,FALSE)),0,VLOOKUP($B34,feb,5,FALSE))</f>
        <v>0</v>
      </c>
      <c r="K34" s="26">
        <f>LARGE(C34:J34,1)+LARGE(C34:J34,2)+LARGE(C34:J34,3)+LARGE(C34:J34,4)</f>
        <v>2</v>
      </c>
    </row>
    <row r="35" spans="1:11" ht="14.25" customHeight="1">
      <c r="A35" s="27">
        <f t="shared" si="0"/>
        <v>32</v>
      </c>
      <c r="B35" s="23" t="s">
        <v>110</v>
      </c>
      <c r="C35" s="24">
        <f>IF(ISNA(VLOOKUP($B35,sep,5,FALSE)),0,VLOOKUP($B35,sep,5,FALSE))</f>
        <v>0</v>
      </c>
      <c r="D35" s="24">
        <f>IF(ISNA(VLOOKUP($B35,oct,5,FALSE)),0,VLOOKUP($B35,oct,5,FALSE))</f>
        <v>0</v>
      </c>
      <c r="E35" s="24">
        <f>IF(ISNA(VLOOKUP($B35,nov,5,FALSE)),0,VLOOKUP($B35,nov,5,FALSE))</f>
        <v>0</v>
      </c>
      <c r="F35" s="24">
        <f>IF(ISNA(VLOOKUP($B35,dec,5,FALSE)),0,VLOOKUP($B35,dec,5,FALSE))</f>
        <v>0</v>
      </c>
      <c r="G35" s="24">
        <f>IF(ISNA(VLOOKUP($B35,jan,5,FALSE)),0,VLOOKUP($B35,jan,5,FALSE))</f>
        <v>2</v>
      </c>
      <c r="H35" s="24">
        <f>IF(ISNA(VLOOKUP($B35,feb,5,FALSE)),0,VLOOKUP($B35,feb,5,FALSE))</f>
        <v>0</v>
      </c>
      <c r="K35" s="26">
        <f>LARGE(C35:J35,1)+LARGE(C35:J35,2)+LARGE(C35:J35,3)+LARGE(C35:J35,4)</f>
        <v>2</v>
      </c>
    </row>
    <row r="36" spans="1:11" ht="14.25" customHeight="1">
      <c r="A36" s="27">
        <f t="shared" si="0"/>
        <v>33</v>
      </c>
      <c r="B36" s="23" t="s">
        <v>9</v>
      </c>
      <c r="C36" s="24">
        <f>IF(ISNA(VLOOKUP($B36,sep,5,FALSE)),0,VLOOKUP($B36,sep,5,FALSE))</f>
        <v>2</v>
      </c>
      <c r="D36" s="24">
        <f>IF(ISNA(VLOOKUP($B36,oct,5,FALSE)),0,VLOOKUP($B36,oct,5,FALSE))</f>
        <v>0</v>
      </c>
      <c r="E36" s="24">
        <f>IF(ISNA(VLOOKUP($B36,nov,5,FALSE)),0,VLOOKUP($B36,nov,5,FALSE))</f>
        <v>0</v>
      </c>
      <c r="F36" s="24">
        <f>IF(ISNA(VLOOKUP($B36,dec,5,FALSE)),0,VLOOKUP($B36,dec,5,FALSE))</f>
        <v>0</v>
      </c>
      <c r="G36" s="24">
        <f>IF(ISNA(VLOOKUP($B36,jan,5,FALSE)),0,VLOOKUP($B36,jan,5,FALSE))</f>
        <v>0</v>
      </c>
      <c r="H36" s="24">
        <f>IF(ISNA(VLOOKUP($B36,feb,5,FALSE)),0,VLOOKUP($B36,feb,5,FALSE))</f>
        <v>0</v>
      </c>
      <c r="K36" s="26">
        <f>LARGE(C36:J36,1)+LARGE(C36:J36,2)+LARGE(C36:J36,3)+LARGE(C36:J36,4)</f>
        <v>2</v>
      </c>
    </row>
    <row r="37" spans="1:11" ht="14.25" customHeight="1">
      <c r="A37" s="27">
        <f aca="true" t="shared" si="1" ref="A37:A67">A36+1</f>
        <v>34</v>
      </c>
      <c r="B37" s="23" t="s">
        <v>68</v>
      </c>
      <c r="C37" s="24">
        <f>IF(ISNA(VLOOKUP($B37,sep,5,FALSE)),0,VLOOKUP($B37,sep,5,FALSE))</f>
        <v>0</v>
      </c>
      <c r="D37" s="24">
        <f>IF(ISNA(VLOOKUP($B37,oct,5,FALSE)),0,VLOOKUP($B37,oct,5,FALSE))</f>
        <v>0</v>
      </c>
      <c r="E37" s="24">
        <f>IF(ISNA(VLOOKUP($B37,nov,5,FALSE)),0,VLOOKUP($B37,nov,5,FALSE))</f>
        <v>1</v>
      </c>
      <c r="F37" s="24">
        <f>IF(ISNA(VLOOKUP($B37,dec,5,FALSE)),0,VLOOKUP($B37,dec,5,FALSE))</f>
        <v>0</v>
      </c>
      <c r="G37" s="24">
        <f>IF(ISNA(VLOOKUP($B37,jan,5,FALSE)),0,VLOOKUP($B37,jan,5,FALSE))</f>
        <v>1</v>
      </c>
      <c r="H37" s="24">
        <f>IF(ISNA(VLOOKUP($B37,feb,5,FALSE)),0,VLOOKUP($B37,feb,5,FALSE))</f>
        <v>0</v>
      </c>
      <c r="K37" s="26">
        <f>LARGE(C37:J37,1)+LARGE(C37:J37,2)+LARGE(C37:J37,3)+LARGE(C37:J37,4)</f>
        <v>2</v>
      </c>
    </row>
    <row r="38" spans="1:11" ht="14.25" customHeight="1">
      <c r="A38" s="27">
        <f t="shared" si="1"/>
        <v>35</v>
      </c>
      <c r="B38" s="23" t="s">
        <v>99</v>
      </c>
      <c r="C38" s="24">
        <f>IF(ISNA(VLOOKUP($B38,sep,5,FALSE)),0,VLOOKUP($B38,sep,5,FALSE))</f>
        <v>0</v>
      </c>
      <c r="D38" s="24">
        <f>IF(ISNA(VLOOKUP($B38,oct,5,FALSE)),0,VLOOKUP($B38,oct,5,FALSE))</f>
        <v>0</v>
      </c>
      <c r="E38" s="24">
        <f>IF(ISNA(VLOOKUP($B38,nov,5,FALSE)),0,VLOOKUP($B38,nov,5,FALSE))</f>
        <v>0</v>
      </c>
      <c r="F38" s="24">
        <f>IF(ISNA(VLOOKUP($B38,dec,5,FALSE)),0,VLOOKUP($B38,dec,5,FALSE))</f>
        <v>1</v>
      </c>
      <c r="G38" s="24">
        <f>IF(ISNA(VLOOKUP($B38,jan,5,FALSE)),0,VLOOKUP($B38,jan,5,FALSE))</f>
        <v>0</v>
      </c>
      <c r="H38" s="24">
        <f>IF(ISNA(VLOOKUP($B38,feb,5,FALSE)),0,VLOOKUP($B38,feb,5,FALSE))</f>
        <v>1</v>
      </c>
      <c r="K38" s="26">
        <f>LARGE(C38:J38,1)+LARGE(C38:J38,2)+LARGE(C38:J38,3)+LARGE(C38:J38,4)</f>
        <v>2</v>
      </c>
    </row>
    <row r="39" spans="1:11" ht="14.25" customHeight="1">
      <c r="A39" s="27">
        <f t="shared" si="1"/>
        <v>36</v>
      </c>
      <c r="B39" s="23" t="s">
        <v>56</v>
      </c>
      <c r="C39" s="24">
        <f>IF(ISNA(VLOOKUP($B39,sep,5,FALSE)),0,VLOOKUP($B39,sep,5,FALSE))</f>
        <v>0</v>
      </c>
      <c r="D39" s="24">
        <f>IF(ISNA(VLOOKUP($B39,oct,5,FALSE)),0,VLOOKUP($B39,oct,5,FALSE))</f>
        <v>0</v>
      </c>
      <c r="E39" s="24">
        <f>IF(ISNA(VLOOKUP($B39,nov,5,FALSE)),0,VLOOKUP($B39,nov,5,FALSE))</f>
        <v>2</v>
      </c>
      <c r="F39" s="24">
        <f>IF(ISNA(VLOOKUP($B39,dec,5,FALSE)),0,VLOOKUP($B39,dec,5,FALSE))</f>
        <v>0</v>
      </c>
      <c r="G39" s="24">
        <f>IF(ISNA(VLOOKUP($B39,jan,5,FALSE)),0,VLOOKUP($B39,jan,5,FALSE))</f>
        <v>0</v>
      </c>
      <c r="H39" s="24">
        <f>IF(ISNA(VLOOKUP($B39,feb,5,FALSE)),0,VLOOKUP($B39,feb,5,FALSE))</f>
        <v>0</v>
      </c>
      <c r="K39" s="26">
        <f>LARGE(C39:J39,1)+LARGE(C39:J39,2)+LARGE(C39:J39,3)+LARGE(C39:J39,4)</f>
        <v>2</v>
      </c>
    </row>
    <row r="40" spans="1:11" ht="14.25" customHeight="1">
      <c r="A40" s="27">
        <f t="shared" si="1"/>
        <v>37</v>
      </c>
      <c r="B40" s="23" t="s">
        <v>1</v>
      </c>
      <c r="C40" s="24">
        <f>IF(ISNA(VLOOKUP($B40,sep,5,FALSE)),0,VLOOKUP($B40,sep,5,FALSE))</f>
        <v>2</v>
      </c>
      <c r="D40" s="24">
        <f>IF(ISNA(VLOOKUP($B40,oct,5,FALSE)),0,VLOOKUP($B40,oct,5,FALSE))</f>
        <v>0</v>
      </c>
      <c r="E40" s="24">
        <f>IF(ISNA(VLOOKUP($B40,nov,5,FALSE)),0,VLOOKUP($B40,nov,5,FALSE))</f>
        <v>0</v>
      </c>
      <c r="F40" s="24">
        <f>IF(ISNA(VLOOKUP($B40,dec,5,FALSE)),0,VLOOKUP($B40,dec,5,FALSE))</f>
        <v>0</v>
      </c>
      <c r="G40" s="24">
        <f>IF(ISNA(VLOOKUP($B40,jan,5,FALSE)),0,VLOOKUP($B40,jan,5,FALSE))</f>
        <v>0</v>
      </c>
      <c r="H40" s="24">
        <f>IF(ISNA(VLOOKUP($B40,feb,5,FALSE)),0,VLOOKUP($B40,feb,5,FALSE))</f>
        <v>0</v>
      </c>
      <c r="K40" s="26">
        <f>LARGE(C40:J40,1)+LARGE(C40:J40,2)+LARGE(C40:J40,3)+LARGE(C40:J40,4)</f>
        <v>2</v>
      </c>
    </row>
    <row r="41" spans="1:11" ht="14.25" customHeight="1">
      <c r="A41" s="27">
        <f t="shared" si="1"/>
        <v>38</v>
      </c>
      <c r="B41" s="23" t="s">
        <v>60</v>
      </c>
      <c r="C41" s="24">
        <f>IF(ISNA(VLOOKUP($B41,sep,5,FALSE)),0,VLOOKUP($B41,sep,5,FALSE))</f>
        <v>0</v>
      </c>
      <c r="D41" s="24">
        <f>IF(ISNA(VLOOKUP($B41,oct,5,FALSE)),0,VLOOKUP($B41,oct,5,FALSE))</f>
        <v>0</v>
      </c>
      <c r="E41" s="24">
        <f>IF(ISNA(VLOOKUP($B41,nov,5,FALSE)),0,VLOOKUP($B41,nov,5,FALSE))</f>
        <v>1</v>
      </c>
      <c r="F41" s="24">
        <f>IF(ISNA(VLOOKUP($B41,dec,5,FALSE)),0,VLOOKUP($B41,dec,5,FALSE))</f>
        <v>0</v>
      </c>
      <c r="G41" s="24">
        <f>IF(ISNA(VLOOKUP($B41,jan,5,FALSE)),0,VLOOKUP($B41,jan,5,FALSE))</f>
        <v>0</v>
      </c>
      <c r="H41" s="24">
        <f>IF(ISNA(VLOOKUP($B41,feb,5,FALSE)),0,VLOOKUP($B41,feb,5,FALSE))</f>
        <v>0</v>
      </c>
      <c r="K41" s="26">
        <f>LARGE(C41:J41,1)+LARGE(C41:J41,2)+LARGE(C41:J41,3)+LARGE(C41:J41,4)</f>
        <v>1</v>
      </c>
    </row>
    <row r="42" spans="1:11" ht="14.25" customHeight="1">
      <c r="A42" s="27">
        <f t="shared" si="1"/>
        <v>39</v>
      </c>
      <c r="B42" s="23" t="s">
        <v>148</v>
      </c>
      <c r="C42" s="24">
        <f>IF(ISNA(VLOOKUP($B42,sep,5,FALSE)),0,VLOOKUP($B42,sep,5,FALSE))</f>
        <v>0</v>
      </c>
      <c r="D42" s="24">
        <f>IF(ISNA(VLOOKUP($B42,oct,5,FALSE)),0,VLOOKUP($B42,oct,5,FALSE))</f>
        <v>0</v>
      </c>
      <c r="E42" s="24">
        <f>IF(ISNA(VLOOKUP($B42,nov,5,FALSE)),0,VLOOKUP($B42,nov,5,FALSE))</f>
        <v>0</v>
      </c>
      <c r="F42" s="24">
        <f>IF(ISNA(VLOOKUP($B42,dec,5,FALSE)),0,VLOOKUP($B42,dec,5,FALSE))</f>
        <v>0</v>
      </c>
      <c r="G42" s="24">
        <f>IF(ISNA(VLOOKUP($B42,jan,5,FALSE)),0,VLOOKUP($B42,jan,5,FALSE))</f>
        <v>0</v>
      </c>
      <c r="H42" s="24">
        <f>IF(ISNA(VLOOKUP($B42,feb,5,FALSE)),0,VLOOKUP($B42,feb,5,FALSE))</f>
        <v>1</v>
      </c>
      <c r="K42" s="26">
        <f>LARGE(C42:J42,1)+LARGE(C42:J42,2)+LARGE(C42:J42,3)+LARGE(C42:J42,4)</f>
        <v>1</v>
      </c>
    </row>
    <row r="43" spans="1:11" ht="14.25" customHeight="1">
      <c r="A43" s="27">
        <f t="shared" si="1"/>
        <v>40</v>
      </c>
      <c r="B43" s="23" t="s">
        <v>116</v>
      </c>
      <c r="C43" s="24">
        <f>IF(ISNA(VLOOKUP($B43,sep,5,FALSE)),0,VLOOKUP($B43,sep,5,FALSE))</f>
        <v>0</v>
      </c>
      <c r="D43" s="24">
        <f>IF(ISNA(VLOOKUP($B43,oct,5,FALSE)),0,VLOOKUP($B43,oct,5,FALSE))</f>
        <v>0</v>
      </c>
      <c r="E43" s="24">
        <f>IF(ISNA(VLOOKUP($B43,nov,5,FALSE)),0,VLOOKUP($B43,nov,5,FALSE))</f>
        <v>0</v>
      </c>
      <c r="F43" s="24">
        <f>IF(ISNA(VLOOKUP($B43,dec,5,FALSE)),0,VLOOKUP($B43,dec,5,FALSE))</f>
        <v>0</v>
      </c>
      <c r="G43" s="24">
        <f>IF(ISNA(VLOOKUP($B43,jan,5,FALSE)),0,VLOOKUP($B43,jan,5,FALSE))</f>
        <v>1</v>
      </c>
      <c r="H43" s="24">
        <f>IF(ISNA(VLOOKUP($B43,feb,5,FALSE)),0,VLOOKUP($B43,feb,5,FALSE))</f>
        <v>0</v>
      </c>
      <c r="K43" s="26">
        <f>LARGE(C43:J43,1)+LARGE(C43:J43,2)+LARGE(C43:J43,3)+LARGE(C43:J43,4)</f>
        <v>1</v>
      </c>
    </row>
    <row r="44" spans="1:11" ht="14.25" customHeight="1">
      <c r="A44" s="27">
        <f t="shared" si="1"/>
        <v>41</v>
      </c>
      <c r="B44" s="23" t="s">
        <v>158</v>
      </c>
      <c r="C44" s="24">
        <f>IF(ISNA(VLOOKUP($B44,sep,5,FALSE)),0,VLOOKUP($B44,sep,5,FALSE))</f>
        <v>0</v>
      </c>
      <c r="D44" s="24">
        <f>IF(ISNA(VLOOKUP($B44,oct,5,FALSE)),0,VLOOKUP($B44,oct,5,FALSE))</f>
        <v>0</v>
      </c>
      <c r="E44" s="24">
        <f>IF(ISNA(VLOOKUP($B44,nov,5,FALSE)),0,VLOOKUP($B44,nov,5,FALSE))</f>
        <v>0</v>
      </c>
      <c r="F44" s="24">
        <f>IF(ISNA(VLOOKUP($B44,dec,5,FALSE)),0,VLOOKUP($B44,dec,5,FALSE))</f>
        <v>0</v>
      </c>
      <c r="G44" s="24">
        <f>IF(ISNA(VLOOKUP($B44,jan,5,FALSE)),0,VLOOKUP($B44,jan,5,FALSE))</f>
        <v>0</v>
      </c>
      <c r="H44" s="24">
        <f>IF(ISNA(VLOOKUP($B44,feb,5,FALSE)),0,VLOOKUP($B44,feb,5,FALSE))</f>
        <v>1</v>
      </c>
      <c r="K44" s="26">
        <f>LARGE(C44:J44,1)+LARGE(C44:J44,2)+LARGE(C44:J44,3)+LARGE(C44:J44,4)</f>
        <v>1</v>
      </c>
    </row>
    <row r="45" spans="1:11" ht="14.25" customHeight="1">
      <c r="A45" s="27">
        <f t="shared" si="1"/>
        <v>42</v>
      </c>
      <c r="B45" s="23" t="s">
        <v>141</v>
      </c>
      <c r="C45" s="24">
        <f>IF(ISNA(VLOOKUP($B45,sep,5,FALSE)),0,VLOOKUP($B45,sep,5,FALSE))</f>
        <v>0</v>
      </c>
      <c r="D45" s="24">
        <f>IF(ISNA(VLOOKUP($B45,oct,5,FALSE)),0,VLOOKUP($B45,oct,5,FALSE))</f>
        <v>0</v>
      </c>
      <c r="E45" s="24">
        <f>IF(ISNA(VLOOKUP($B45,nov,5,FALSE)),0,VLOOKUP($B45,nov,5,FALSE))</f>
        <v>0</v>
      </c>
      <c r="F45" s="24">
        <f>IF(ISNA(VLOOKUP($B45,dec,5,FALSE)),0,VLOOKUP($B45,dec,5,FALSE))</f>
        <v>0</v>
      </c>
      <c r="G45" s="24">
        <f>IF(ISNA(VLOOKUP($B45,jan,5,FALSE)),0,VLOOKUP($B45,jan,5,FALSE))</f>
        <v>0</v>
      </c>
      <c r="H45" s="24">
        <f>IF(ISNA(VLOOKUP($B45,feb,5,FALSE)),0,VLOOKUP($B45,feb,5,FALSE))</f>
        <v>1</v>
      </c>
      <c r="K45" s="26">
        <f>LARGE(C45:J45,1)+LARGE(C45:J45,2)+LARGE(C45:J45,3)+LARGE(C45:J45,4)</f>
        <v>1</v>
      </c>
    </row>
    <row r="46" spans="1:11" ht="14.25" customHeight="1">
      <c r="A46" s="27">
        <f t="shared" si="1"/>
        <v>43</v>
      </c>
      <c r="B46" s="23" t="s">
        <v>142</v>
      </c>
      <c r="C46" s="24">
        <f>IF(ISNA(VLOOKUP($B46,sep,5,FALSE)),0,VLOOKUP($B46,sep,5,FALSE))</f>
        <v>0</v>
      </c>
      <c r="D46" s="24">
        <f>IF(ISNA(VLOOKUP($B46,oct,5,FALSE)),0,VLOOKUP($B46,oct,5,FALSE))</f>
        <v>0</v>
      </c>
      <c r="E46" s="24">
        <f>IF(ISNA(VLOOKUP($B46,nov,5,FALSE)),0,VLOOKUP($B46,nov,5,FALSE))</f>
        <v>0</v>
      </c>
      <c r="F46" s="24">
        <f>IF(ISNA(VLOOKUP($B46,dec,5,FALSE)),0,VLOOKUP($B46,dec,5,FALSE))</f>
        <v>0</v>
      </c>
      <c r="G46" s="24">
        <f>IF(ISNA(VLOOKUP($B46,jan,5,FALSE)),0,VLOOKUP($B46,jan,5,FALSE))</f>
        <v>0</v>
      </c>
      <c r="H46" s="24">
        <f>IF(ISNA(VLOOKUP($B46,feb,5,FALSE)),0,VLOOKUP($B46,feb,5,FALSE))</f>
        <v>1</v>
      </c>
      <c r="K46" s="26">
        <f>LARGE(C46:J46,1)+LARGE(C46:J46,2)+LARGE(C46:J46,3)+LARGE(C46:J46,4)</f>
        <v>1</v>
      </c>
    </row>
    <row r="47" spans="1:11" ht="14.25" customHeight="1">
      <c r="A47" s="27">
        <f t="shared" si="1"/>
        <v>44</v>
      </c>
      <c r="B47" s="23" t="s">
        <v>139</v>
      </c>
      <c r="C47" s="24">
        <f>IF(ISNA(VLOOKUP($B47,sep,5,FALSE)),0,VLOOKUP($B47,sep,5,FALSE))</f>
        <v>0</v>
      </c>
      <c r="D47" s="24">
        <f>IF(ISNA(VLOOKUP($B47,oct,5,FALSE)),0,VLOOKUP($B47,oct,5,FALSE))</f>
        <v>0</v>
      </c>
      <c r="E47" s="24">
        <f>IF(ISNA(VLOOKUP($B47,nov,5,FALSE)),0,VLOOKUP($B47,nov,5,FALSE))</f>
        <v>0</v>
      </c>
      <c r="F47" s="24">
        <f>IF(ISNA(VLOOKUP($B47,dec,5,FALSE)),0,VLOOKUP($B47,dec,5,FALSE))</f>
        <v>0</v>
      </c>
      <c r="G47" s="24">
        <f>IF(ISNA(VLOOKUP($B47,jan,5,FALSE)),0,VLOOKUP($B47,jan,5,FALSE))</f>
        <v>0</v>
      </c>
      <c r="H47" s="24">
        <f>IF(ISNA(VLOOKUP($B47,feb,5,FALSE)),0,VLOOKUP($B47,feb,5,FALSE))</f>
        <v>1</v>
      </c>
      <c r="K47" s="26">
        <f>LARGE(C47:J47,1)+LARGE(C47:J47,2)+LARGE(C47:J47,3)+LARGE(C47:J47,4)</f>
        <v>1</v>
      </c>
    </row>
    <row r="48" spans="1:11" ht="14.25" customHeight="1">
      <c r="A48" s="27">
        <f t="shared" si="1"/>
        <v>45</v>
      </c>
      <c r="B48" s="23" t="s">
        <v>112</v>
      </c>
      <c r="C48" s="24">
        <f>IF(ISNA(VLOOKUP($B48,sep,5,FALSE)),0,VLOOKUP($B48,sep,5,FALSE))</f>
        <v>0</v>
      </c>
      <c r="D48" s="24">
        <f>IF(ISNA(VLOOKUP($B48,oct,5,FALSE)),0,VLOOKUP($B48,oct,5,FALSE))</f>
        <v>0</v>
      </c>
      <c r="E48" s="24">
        <f>IF(ISNA(VLOOKUP($B48,nov,5,FALSE)),0,VLOOKUP($B48,nov,5,FALSE))</f>
        <v>0</v>
      </c>
      <c r="F48" s="24">
        <f>IF(ISNA(VLOOKUP($B48,dec,5,FALSE)),0,VLOOKUP($B48,dec,5,FALSE))</f>
        <v>0</v>
      </c>
      <c r="G48" s="24">
        <f>IF(ISNA(VLOOKUP($B48,jan,5,FALSE)),0,VLOOKUP($B48,jan,5,FALSE))</f>
        <v>1</v>
      </c>
      <c r="H48" s="24">
        <f>IF(ISNA(VLOOKUP($B48,feb,5,FALSE)),0,VLOOKUP($B48,feb,5,FALSE))</f>
        <v>0</v>
      </c>
      <c r="K48" s="26">
        <f>LARGE(C48:J48,1)+LARGE(C48:J48,2)+LARGE(C48:J48,3)+LARGE(C48:J48,4)</f>
        <v>1</v>
      </c>
    </row>
    <row r="49" spans="1:11" ht="14.25" customHeight="1">
      <c r="A49" s="27">
        <f t="shared" si="1"/>
        <v>46</v>
      </c>
      <c r="B49" s="23" t="s">
        <v>152</v>
      </c>
      <c r="C49" s="24">
        <f>IF(ISNA(VLOOKUP($B49,sep,5,FALSE)),0,VLOOKUP($B49,sep,5,FALSE))</f>
        <v>0</v>
      </c>
      <c r="D49" s="24">
        <f>IF(ISNA(VLOOKUP($B49,oct,5,FALSE)),0,VLOOKUP($B49,oct,5,FALSE))</f>
        <v>0</v>
      </c>
      <c r="E49" s="24">
        <f>IF(ISNA(VLOOKUP($B49,nov,5,FALSE)),0,VLOOKUP($B49,nov,5,FALSE))</f>
        <v>0</v>
      </c>
      <c r="F49" s="24">
        <f>IF(ISNA(VLOOKUP($B49,dec,5,FALSE)),0,VLOOKUP($B49,dec,5,FALSE))</f>
        <v>0</v>
      </c>
      <c r="G49" s="24">
        <f>IF(ISNA(VLOOKUP($B49,jan,5,FALSE)),0,VLOOKUP($B49,jan,5,FALSE))</f>
        <v>0</v>
      </c>
      <c r="H49" s="24">
        <f>IF(ISNA(VLOOKUP($B49,feb,5,FALSE)),0,VLOOKUP($B49,feb,5,FALSE))</f>
        <v>1</v>
      </c>
      <c r="K49" s="26">
        <f>LARGE(C49:J49,1)+LARGE(C49:J49,2)+LARGE(C49:J49,3)+LARGE(C49:J49,4)</f>
        <v>1</v>
      </c>
    </row>
    <row r="50" spans="1:11" ht="14.25" customHeight="1">
      <c r="A50" s="27">
        <f t="shared" si="1"/>
        <v>47</v>
      </c>
      <c r="B50" s="23" t="s">
        <v>102</v>
      </c>
      <c r="C50" s="24">
        <f>IF(ISNA(VLOOKUP($B50,sep,5,FALSE)),0,VLOOKUP($B50,sep,5,FALSE))</f>
        <v>0</v>
      </c>
      <c r="D50" s="24">
        <f>IF(ISNA(VLOOKUP($B50,oct,5,FALSE)),0,VLOOKUP($B50,oct,5,FALSE))</f>
        <v>0</v>
      </c>
      <c r="E50" s="24">
        <f>IF(ISNA(VLOOKUP($B50,nov,5,FALSE)),0,VLOOKUP($B50,nov,5,FALSE))</f>
        <v>0</v>
      </c>
      <c r="F50" s="24">
        <f>IF(ISNA(VLOOKUP($B50,dec,5,FALSE)),0,VLOOKUP($B50,dec,5,FALSE))</f>
        <v>1</v>
      </c>
      <c r="G50" s="24">
        <f>IF(ISNA(VLOOKUP($B50,jan,5,FALSE)),0,VLOOKUP($B50,jan,5,FALSE))</f>
        <v>0</v>
      </c>
      <c r="H50" s="24">
        <f>IF(ISNA(VLOOKUP($B50,feb,5,FALSE)),0,VLOOKUP($B50,feb,5,FALSE))</f>
        <v>0</v>
      </c>
      <c r="K50" s="26">
        <f>LARGE(C50:J50,1)+LARGE(C50:J50,2)+LARGE(C50:J50,3)+LARGE(C50:J50,4)</f>
        <v>1</v>
      </c>
    </row>
    <row r="51" spans="1:11" ht="14.25" customHeight="1">
      <c r="A51" s="27">
        <f t="shared" si="1"/>
        <v>48</v>
      </c>
      <c r="B51" s="23" t="s">
        <v>57</v>
      </c>
      <c r="C51" s="24">
        <f>IF(ISNA(VLOOKUP($B51,sep,5,FALSE)),0,VLOOKUP($B51,sep,5,FALSE))</f>
        <v>0</v>
      </c>
      <c r="D51" s="24">
        <f>IF(ISNA(VLOOKUP($B51,oct,5,FALSE)),0,VLOOKUP($B51,oct,5,FALSE))</f>
        <v>0</v>
      </c>
      <c r="E51" s="24">
        <f>IF(ISNA(VLOOKUP($B51,nov,5,FALSE)),0,VLOOKUP($B51,nov,5,FALSE))</f>
        <v>1</v>
      </c>
      <c r="F51" s="24">
        <f>IF(ISNA(VLOOKUP($B51,dec,5,FALSE)),0,VLOOKUP($B51,dec,5,FALSE))</f>
        <v>0</v>
      </c>
      <c r="G51" s="24">
        <f>IF(ISNA(VLOOKUP($B51,jan,5,FALSE)),0,VLOOKUP($B51,jan,5,FALSE))</f>
        <v>0</v>
      </c>
      <c r="H51" s="24">
        <f>IF(ISNA(VLOOKUP($B51,feb,5,FALSE)),0,VLOOKUP($B51,feb,5,FALSE))</f>
        <v>0</v>
      </c>
      <c r="K51" s="26">
        <f>LARGE(C51:J51,1)+LARGE(C51:J51,2)+LARGE(C51:J51,3)+LARGE(C51:J51,4)</f>
        <v>1</v>
      </c>
    </row>
    <row r="52" spans="1:11" ht="14.25" customHeight="1">
      <c r="A52" s="27">
        <f t="shared" si="1"/>
        <v>49</v>
      </c>
      <c r="B52" s="23" t="s">
        <v>72</v>
      </c>
      <c r="C52" s="24">
        <f>IF(ISNA(VLOOKUP($B52,sep,5,FALSE)),0,VLOOKUP($B52,sep,5,FALSE))</f>
        <v>0</v>
      </c>
      <c r="D52" s="24">
        <f>IF(ISNA(VLOOKUP($B52,oct,5,FALSE)),0,VLOOKUP($B52,oct,5,FALSE))</f>
        <v>0</v>
      </c>
      <c r="E52" s="24">
        <f>IF(ISNA(VLOOKUP($B52,nov,5,FALSE)),0,VLOOKUP($B52,nov,5,FALSE))</f>
        <v>1</v>
      </c>
      <c r="F52" s="24">
        <f>IF(ISNA(VLOOKUP($B52,dec,5,FALSE)),0,VLOOKUP($B52,dec,5,FALSE))</f>
        <v>0</v>
      </c>
      <c r="G52" s="24">
        <f>IF(ISNA(VLOOKUP($B52,jan,5,FALSE)),0,VLOOKUP($B52,jan,5,FALSE))</f>
        <v>0</v>
      </c>
      <c r="H52" s="24">
        <f>IF(ISNA(VLOOKUP($B52,feb,5,FALSE)),0,VLOOKUP($B52,feb,5,FALSE))</f>
        <v>0</v>
      </c>
      <c r="K52" s="26">
        <f>LARGE(C52:J52,1)+LARGE(C52:J52,2)+LARGE(C52:J52,3)+LARGE(C52:J52,4)</f>
        <v>1</v>
      </c>
    </row>
    <row r="53" spans="1:11" ht="14.25" customHeight="1">
      <c r="A53" s="27">
        <f t="shared" si="1"/>
        <v>50</v>
      </c>
      <c r="B53" s="23" t="s">
        <v>144</v>
      </c>
      <c r="C53" s="24">
        <f>IF(ISNA(VLOOKUP($B53,sep,5,FALSE)),0,VLOOKUP($B53,sep,5,FALSE))</f>
        <v>0</v>
      </c>
      <c r="D53" s="24">
        <f>IF(ISNA(VLOOKUP($B53,oct,5,FALSE)),0,VLOOKUP($B53,oct,5,FALSE))</f>
        <v>0</v>
      </c>
      <c r="E53" s="24">
        <f>IF(ISNA(VLOOKUP($B53,nov,5,FALSE)),0,VLOOKUP($B53,nov,5,FALSE))</f>
        <v>0</v>
      </c>
      <c r="F53" s="24">
        <f>IF(ISNA(VLOOKUP($B53,dec,5,FALSE)),0,VLOOKUP($B53,dec,5,FALSE))</f>
        <v>0</v>
      </c>
      <c r="G53" s="24">
        <f>IF(ISNA(VLOOKUP($B53,jan,5,FALSE)),0,VLOOKUP($B53,jan,5,FALSE))</f>
        <v>0</v>
      </c>
      <c r="H53" s="24">
        <f>IF(ISNA(VLOOKUP($B53,feb,5,FALSE)),0,VLOOKUP($B53,feb,5,FALSE))</f>
        <v>1</v>
      </c>
      <c r="K53" s="26">
        <f>LARGE(C53:J53,1)+LARGE(C53:J53,2)+LARGE(C53:J53,3)+LARGE(C53:J53,4)</f>
        <v>1</v>
      </c>
    </row>
    <row r="54" spans="1:11" ht="14.25" customHeight="1">
      <c r="A54" s="27">
        <f t="shared" si="1"/>
        <v>51</v>
      </c>
      <c r="B54" s="23" t="s">
        <v>63</v>
      </c>
      <c r="C54" s="24">
        <f>IF(ISNA(VLOOKUP($B54,sep,5,FALSE)),0,VLOOKUP($B54,sep,5,FALSE))</f>
        <v>0</v>
      </c>
      <c r="D54" s="24">
        <f>IF(ISNA(VLOOKUP($B54,oct,5,FALSE)),0,VLOOKUP($B54,oct,5,FALSE))</f>
        <v>0</v>
      </c>
      <c r="E54" s="24">
        <f>IF(ISNA(VLOOKUP($B54,nov,5,FALSE)),0,VLOOKUP($B54,nov,5,FALSE))</f>
        <v>1</v>
      </c>
      <c r="F54" s="24">
        <f>IF(ISNA(VLOOKUP($B54,dec,5,FALSE)),0,VLOOKUP($B54,dec,5,FALSE))</f>
        <v>0</v>
      </c>
      <c r="G54" s="24">
        <f>IF(ISNA(VLOOKUP($B54,jan,5,FALSE)),0,VLOOKUP($B54,jan,5,FALSE))</f>
        <v>0</v>
      </c>
      <c r="H54" s="24">
        <f>IF(ISNA(VLOOKUP($B54,feb,5,FALSE)),0,VLOOKUP($B54,feb,5,FALSE))</f>
        <v>0</v>
      </c>
      <c r="K54" s="26">
        <f>LARGE(C54:J54,1)+LARGE(C54:J54,2)+LARGE(C54:J54,3)+LARGE(C54:J54,4)</f>
        <v>1</v>
      </c>
    </row>
    <row r="55" spans="1:11" ht="14.25" customHeight="1">
      <c r="A55" s="27">
        <f t="shared" si="1"/>
        <v>52</v>
      </c>
      <c r="B55" s="23" t="s">
        <v>47</v>
      </c>
      <c r="C55" s="24">
        <f>IF(ISNA(VLOOKUP($B55,sep,5,FALSE)),0,VLOOKUP($B55,sep,5,FALSE))</f>
        <v>0</v>
      </c>
      <c r="D55" s="24">
        <f>IF(ISNA(VLOOKUP($B55,oct,5,FALSE)),0,VLOOKUP($B55,oct,5,FALSE))</f>
        <v>1</v>
      </c>
      <c r="E55" s="24">
        <f>IF(ISNA(VLOOKUP($B55,nov,5,FALSE)),0,VLOOKUP($B55,nov,5,FALSE))</f>
        <v>0</v>
      </c>
      <c r="F55" s="24">
        <f>IF(ISNA(VLOOKUP($B55,dec,5,FALSE)),0,VLOOKUP($B55,dec,5,FALSE))</f>
        <v>0</v>
      </c>
      <c r="G55" s="24">
        <f>IF(ISNA(VLOOKUP($B55,jan,5,FALSE)),0,VLOOKUP($B55,jan,5,FALSE))</f>
        <v>0</v>
      </c>
      <c r="H55" s="24">
        <f>IF(ISNA(VLOOKUP($B55,feb,5,FALSE)),0,VLOOKUP($B55,feb,5,FALSE))</f>
        <v>0</v>
      </c>
      <c r="K55" s="26">
        <f>LARGE(C55:J55,1)+LARGE(C55:J55,2)+LARGE(C55:J55,3)+LARGE(C55:J55,4)</f>
        <v>1</v>
      </c>
    </row>
    <row r="56" spans="1:11" ht="14.25" customHeight="1">
      <c r="A56" s="27">
        <f t="shared" si="1"/>
        <v>53</v>
      </c>
      <c r="B56" s="23" t="s">
        <v>146</v>
      </c>
      <c r="C56" s="24">
        <f>IF(ISNA(VLOOKUP($B56,sep,5,FALSE)),0,VLOOKUP($B56,sep,5,FALSE))</f>
        <v>0</v>
      </c>
      <c r="D56" s="24">
        <f>IF(ISNA(VLOOKUP($B56,oct,5,FALSE)),0,VLOOKUP($B56,oct,5,FALSE))</f>
        <v>0</v>
      </c>
      <c r="E56" s="24">
        <f>IF(ISNA(VLOOKUP($B56,nov,5,FALSE)),0,VLOOKUP($B56,nov,5,FALSE))</f>
        <v>0</v>
      </c>
      <c r="F56" s="24">
        <f>IF(ISNA(VLOOKUP($B56,dec,5,FALSE)),0,VLOOKUP($B56,dec,5,FALSE))</f>
        <v>0</v>
      </c>
      <c r="G56" s="24">
        <f>IF(ISNA(VLOOKUP($B56,jan,5,FALSE)),0,VLOOKUP($B56,jan,5,FALSE))</f>
        <v>0</v>
      </c>
      <c r="H56" s="24">
        <f>IF(ISNA(VLOOKUP($B56,feb,5,FALSE)),0,VLOOKUP($B56,feb,5,FALSE))</f>
        <v>1</v>
      </c>
      <c r="K56" s="26">
        <f>LARGE(C56:J56,1)+LARGE(C56:J56,2)+LARGE(C56:J56,3)+LARGE(C56:J56,4)</f>
        <v>1</v>
      </c>
    </row>
    <row r="57" spans="1:11" ht="14.25" customHeight="1">
      <c r="A57" s="27">
        <f t="shared" si="1"/>
        <v>54</v>
      </c>
      <c r="B57" s="23" t="s">
        <v>73</v>
      </c>
      <c r="C57" s="24">
        <f>IF(ISNA(VLOOKUP($B57,sep,5,FALSE)),0,VLOOKUP($B57,sep,5,FALSE))</f>
        <v>0</v>
      </c>
      <c r="D57" s="24">
        <f>IF(ISNA(VLOOKUP($B57,oct,5,FALSE)),0,VLOOKUP($B57,oct,5,FALSE))</f>
        <v>0</v>
      </c>
      <c r="E57" s="24">
        <f>IF(ISNA(VLOOKUP($B57,nov,5,FALSE)),0,VLOOKUP($B57,nov,5,FALSE))</f>
        <v>1</v>
      </c>
      <c r="F57" s="24">
        <f>IF(ISNA(VLOOKUP($B57,dec,5,FALSE)),0,VLOOKUP($B57,dec,5,FALSE))</f>
        <v>0</v>
      </c>
      <c r="G57" s="24">
        <f>IF(ISNA(VLOOKUP($B57,jan,5,FALSE)),0,VLOOKUP($B57,jan,5,FALSE))</f>
        <v>0</v>
      </c>
      <c r="H57" s="24">
        <f>IF(ISNA(VLOOKUP($B57,feb,5,FALSE)),0,VLOOKUP($B57,feb,5,FALSE))</f>
        <v>0</v>
      </c>
      <c r="K57" s="26">
        <f>LARGE(C57:J57,1)+LARGE(C57:J57,2)+LARGE(C57:J57,3)+LARGE(C57:J57,4)</f>
        <v>1</v>
      </c>
    </row>
    <row r="58" spans="1:11" ht="14.25" customHeight="1">
      <c r="A58" s="27">
        <f t="shared" si="1"/>
        <v>55</v>
      </c>
      <c r="B58" s="23" t="s">
        <v>58</v>
      </c>
      <c r="C58" s="24">
        <f>IF(ISNA(VLOOKUP($B58,sep,5,FALSE)),0,VLOOKUP($B58,sep,5,FALSE))</f>
        <v>0</v>
      </c>
      <c r="D58" s="24">
        <f>IF(ISNA(VLOOKUP($B58,oct,5,FALSE)),0,VLOOKUP($B58,oct,5,FALSE))</f>
        <v>0</v>
      </c>
      <c r="E58" s="24">
        <f>IF(ISNA(VLOOKUP($B58,nov,5,FALSE)),0,VLOOKUP($B58,nov,5,FALSE))</f>
        <v>1</v>
      </c>
      <c r="F58" s="24">
        <f>IF(ISNA(VLOOKUP($B58,dec,5,FALSE)),0,VLOOKUP($B58,dec,5,FALSE))</f>
        <v>0</v>
      </c>
      <c r="G58" s="24">
        <f>IF(ISNA(VLOOKUP($B58,jan,5,FALSE)),0,VLOOKUP($B58,jan,5,FALSE))</f>
        <v>0</v>
      </c>
      <c r="H58" s="24">
        <f>IF(ISNA(VLOOKUP($B58,feb,5,FALSE)),0,VLOOKUP($B58,feb,5,FALSE))</f>
        <v>0</v>
      </c>
      <c r="K58" s="26">
        <f>LARGE(C58:J58,1)+LARGE(C58:J58,2)+LARGE(C58:J58,3)+LARGE(C58:J58,4)</f>
        <v>1</v>
      </c>
    </row>
    <row r="59" spans="1:11" ht="14.25" customHeight="1">
      <c r="A59" s="27">
        <f t="shared" si="1"/>
        <v>56</v>
      </c>
      <c r="B59" s="23" t="s">
        <v>145</v>
      </c>
      <c r="C59" s="24">
        <f>IF(ISNA(VLOOKUP($B59,sep,5,FALSE)),0,VLOOKUP($B59,sep,5,FALSE))</f>
        <v>0</v>
      </c>
      <c r="D59" s="24">
        <f>IF(ISNA(VLOOKUP($B59,oct,5,FALSE)),0,VLOOKUP($B59,oct,5,FALSE))</f>
        <v>0</v>
      </c>
      <c r="E59" s="24">
        <f>IF(ISNA(VLOOKUP($B59,nov,5,FALSE)),0,VLOOKUP($B59,nov,5,FALSE))</f>
        <v>0</v>
      </c>
      <c r="F59" s="24">
        <f>IF(ISNA(VLOOKUP($B59,dec,5,FALSE)),0,VLOOKUP($B59,dec,5,FALSE))</f>
        <v>0</v>
      </c>
      <c r="G59" s="24">
        <f>IF(ISNA(VLOOKUP($B59,jan,5,FALSE)),0,VLOOKUP($B59,jan,5,FALSE))</f>
        <v>0</v>
      </c>
      <c r="H59" s="24">
        <f>IF(ISNA(VLOOKUP($B59,feb,5,FALSE)),0,VLOOKUP($B59,feb,5,FALSE))</f>
        <v>1</v>
      </c>
      <c r="K59" s="26">
        <f>LARGE(C59:J59,1)+LARGE(C59:J59,2)+LARGE(C59:J59,3)+LARGE(C59:J59,4)</f>
        <v>1</v>
      </c>
    </row>
    <row r="60" spans="1:11" ht="14.25" customHeight="1">
      <c r="A60" s="27">
        <f t="shared" si="1"/>
        <v>57</v>
      </c>
      <c r="B60" s="23" t="s">
        <v>150</v>
      </c>
      <c r="C60" s="24">
        <f>IF(ISNA(VLOOKUP($B60,sep,5,FALSE)),0,VLOOKUP($B60,sep,5,FALSE))</f>
        <v>0</v>
      </c>
      <c r="D60" s="24">
        <f>IF(ISNA(VLOOKUP($B60,oct,5,FALSE)),0,VLOOKUP($B60,oct,5,FALSE))</f>
        <v>0</v>
      </c>
      <c r="E60" s="24">
        <f>IF(ISNA(VLOOKUP($B60,nov,5,FALSE)),0,VLOOKUP($B60,nov,5,FALSE))</f>
        <v>0</v>
      </c>
      <c r="F60" s="24">
        <f>IF(ISNA(VLOOKUP($B60,dec,5,FALSE)),0,VLOOKUP($B60,dec,5,FALSE))</f>
        <v>0</v>
      </c>
      <c r="G60" s="24">
        <f>IF(ISNA(VLOOKUP($B60,jan,5,FALSE)),0,VLOOKUP($B60,jan,5,FALSE))</f>
        <v>0</v>
      </c>
      <c r="H60" s="24">
        <f>IF(ISNA(VLOOKUP($B60,feb,5,FALSE)),0,VLOOKUP($B60,feb,5,FALSE))</f>
        <v>1</v>
      </c>
      <c r="K60" s="26">
        <f>LARGE(C60:J60,1)+LARGE(C60:J60,2)+LARGE(C60:J60,3)+LARGE(C60:J60,4)</f>
        <v>1</v>
      </c>
    </row>
    <row r="61" spans="1:11" ht="14.25" customHeight="1">
      <c r="A61" s="27">
        <f t="shared" si="1"/>
        <v>58</v>
      </c>
      <c r="B61" s="23" t="s">
        <v>154</v>
      </c>
      <c r="C61" s="24">
        <f>IF(ISNA(VLOOKUP($B61,sep,5,FALSE)),0,VLOOKUP($B61,sep,5,FALSE))</f>
        <v>0</v>
      </c>
      <c r="D61" s="24">
        <f>IF(ISNA(VLOOKUP($B61,oct,5,FALSE)),0,VLOOKUP($B61,oct,5,FALSE))</f>
        <v>0</v>
      </c>
      <c r="E61" s="24">
        <f>IF(ISNA(VLOOKUP($B61,nov,5,FALSE)),0,VLOOKUP($B61,nov,5,FALSE))</f>
        <v>0</v>
      </c>
      <c r="F61" s="24">
        <f>IF(ISNA(VLOOKUP($B61,dec,5,FALSE)),0,VLOOKUP($B61,dec,5,FALSE))</f>
        <v>0</v>
      </c>
      <c r="G61" s="24">
        <f>IF(ISNA(VLOOKUP($B61,jan,5,FALSE)),0,VLOOKUP($B61,jan,5,FALSE))</f>
        <v>0</v>
      </c>
      <c r="H61" s="24">
        <f>IF(ISNA(VLOOKUP($B61,feb,5,FALSE)),0,VLOOKUP($B61,feb,5,FALSE))</f>
        <v>1</v>
      </c>
      <c r="K61" s="26">
        <f>LARGE(C61:J61,1)+LARGE(C61:J61,2)+LARGE(C61:J61,3)+LARGE(C61:J61,4)</f>
        <v>1</v>
      </c>
    </row>
    <row r="62" spans="1:11" ht="14.25" customHeight="1">
      <c r="A62" s="27">
        <f t="shared" si="1"/>
        <v>59</v>
      </c>
      <c r="B62" s="23" t="s">
        <v>70</v>
      </c>
      <c r="C62" s="24">
        <f>IF(ISNA(VLOOKUP($B62,sep,5,FALSE)),0,VLOOKUP($B62,sep,5,FALSE))</f>
        <v>0</v>
      </c>
      <c r="D62" s="24">
        <f>IF(ISNA(VLOOKUP($B62,oct,5,FALSE)),0,VLOOKUP($B62,oct,5,FALSE))</f>
        <v>0</v>
      </c>
      <c r="E62" s="24">
        <f>IF(ISNA(VLOOKUP($B62,nov,5,FALSE)),0,VLOOKUP($B62,nov,5,FALSE))</f>
        <v>1</v>
      </c>
      <c r="F62" s="24">
        <f>IF(ISNA(VLOOKUP($B62,dec,5,FALSE)),0,VLOOKUP($B62,dec,5,FALSE))</f>
        <v>0</v>
      </c>
      <c r="G62" s="24">
        <f>IF(ISNA(VLOOKUP($B62,jan,5,FALSE)),0,VLOOKUP($B62,jan,5,FALSE))</f>
        <v>0</v>
      </c>
      <c r="H62" s="24">
        <f>IF(ISNA(VLOOKUP($B62,feb,5,FALSE)),0,VLOOKUP($B62,feb,5,FALSE))</f>
        <v>0</v>
      </c>
      <c r="K62" s="26">
        <f>LARGE(C62:J62,1)+LARGE(C62:J62,2)+LARGE(C62:J62,3)+LARGE(C62:J62,4)</f>
        <v>1</v>
      </c>
    </row>
    <row r="63" spans="1:11" ht="14.25" customHeight="1">
      <c r="A63" s="27">
        <f t="shared" si="1"/>
        <v>60</v>
      </c>
      <c r="B63" s="23" t="s">
        <v>19</v>
      </c>
      <c r="C63" s="24">
        <f>IF(ISNA(VLOOKUP($B63,sep,5,FALSE)),0,VLOOKUP($B63,sep,5,FALSE))</f>
        <v>1</v>
      </c>
      <c r="D63" s="24">
        <f>IF(ISNA(VLOOKUP($B63,oct,5,FALSE)),0,VLOOKUP($B63,oct,5,FALSE))</f>
        <v>0</v>
      </c>
      <c r="E63" s="24">
        <f>IF(ISNA(VLOOKUP($B63,nov,5,FALSE)),0,VLOOKUP($B63,nov,5,FALSE))</f>
        <v>0</v>
      </c>
      <c r="F63" s="24">
        <f>IF(ISNA(VLOOKUP($B63,dec,5,FALSE)),0,VLOOKUP($B63,dec,5,FALSE))</f>
        <v>0</v>
      </c>
      <c r="G63" s="24">
        <f>IF(ISNA(VLOOKUP($B63,jan,5,FALSE)),0,VLOOKUP($B63,jan,5,FALSE))</f>
        <v>0</v>
      </c>
      <c r="H63" s="24">
        <f>IF(ISNA(VLOOKUP($B63,feb,5,FALSE)),0,VLOOKUP($B63,feb,5,FALSE))</f>
        <v>0</v>
      </c>
      <c r="K63" s="26">
        <f>LARGE(C63:J63,1)+LARGE(C63:J63,2)+LARGE(C63:J63,3)+LARGE(C63:J63,4)</f>
        <v>1</v>
      </c>
    </row>
    <row r="64" spans="1:11" ht="14.25" customHeight="1">
      <c r="A64" s="27">
        <f t="shared" si="1"/>
        <v>61</v>
      </c>
      <c r="B64" s="23" t="s">
        <v>111</v>
      </c>
      <c r="C64" s="24">
        <f>IF(ISNA(VLOOKUP($B64,sep,5,FALSE)),0,VLOOKUP($B64,sep,5,FALSE))</f>
        <v>0</v>
      </c>
      <c r="D64" s="24">
        <f>IF(ISNA(VLOOKUP($B64,oct,5,FALSE)),0,VLOOKUP($B64,oct,5,FALSE))</f>
        <v>0</v>
      </c>
      <c r="E64" s="24">
        <f>IF(ISNA(VLOOKUP($B64,nov,5,FALSE)),0,VLOOKUP($B64,nov,5,FALSE))</f>
        <v>0</v>
      </c>
      <c r="F64" s="24">
        <f>IF(ISNA(VLOOKUP($B64,dec,5,FALSE)),0,VLOOKUP($B64,dec,5,FALSE))</f>
        <v>0</v>
      </c>
      <c r="G64" s="24">
        <f>IF(ISNA(VLOOKUP($B64,jan,5,FALSE)),0,VLOOKUP($B64,jan,5,FALSE))</f>
        <v>1</v>
      </c>
      <c r="H64" s="24">
        <f>IF(ISNA(VLOOKUP($B64,feb,5,FALSE)),0,VLOOKUP($B64,feb,5,FALSE))</f>
        <v>0</v>
      </c>
      <c r="K64" s="26">
        <f>LARGE(C64:J64,1)+LARGE(C64:J64,2)+LARGE(C64:J64,3)+LARGE(C64:J64,4)</f>
        <v>1</v>
      </c>
    </row>
    <row r="65" spans="1:11" ht="14.25" customHeight="1">
      <c r="A65" s="27">
        <f t="shared" si="1"/>
        <v>62</v>
      </c>
      <c r="B65" s="23" t="s">
        <v>76</v>
      </c>
      <c r="C65" s="24">
        <f>IF(ISNA(VLOOKUP($B65,sep,5,FALSE)),0,VLOOKUP($B65,sep,5,FALSE))</f>
        <v>0</v>
      </c>
      <c r="D65" s="24">
        <f>IF(ISNA(VLOOKUP($B65,oct,5,FALSE)),0,VLOOKUP($B65,oct,5,FALSE))</f>
        <v>0</v>
      </c>
      <c r="E65" s="24">
        <f>IF(ISNA(VLOOKUP($B65,nov,5,FALSE)),0,VLOOKUP($B65,nov,5,FALSE))</f>
        <v>1</v>
      </c>
      <c r="F65" s="24">
        <f>IF(ISNA(VLOOKUP($B65,dec,5,FALSE)),0,VLOOKUP($B65,dec,5,FALSE))</f>
        <v>0</v>
      </c>
      <c r="G65" s="24">
        <f>IF(ISNA(VLOOKUP($B65,jan,5,FALSE)),0,VLOOKUP($B65,jan,5,FALSE))</f>
        <v>0</v>
      </c>
      <c r="H65" s="24">
        <f>IF(ISNA(VLOOKUP($B65,feb,5,FALSE)),0,VLOOKUP($B65,feb,5,FALSE))</f>
        <v>0</v>
      </c>
      <c r="K65" s="26">
        <f>LARGE(C65:J65,1)+LARGE(C65:J65,2)+LARGE(C65:J65,3)+LARGE(C65:J65,4)</f>
        <v>1</v>
      </c>
    </row>
    <row r="66" spans="1:11" ht="14.25" customHeight="1">
      <c r="A66" s="27">
        <f t="shared" si="1"/>
        <v>63</v>
      </c>
      <c r="B66" s="23" t="s">
        <v>113</v>
      </c>
      <c r="C66" s="24">
        <f>IF(ISNA(VLOOKUP($B66,sep,5,FALSE)),0,VLOOKUP($B66,sep,5,FALSE))</f>
        <v>0</v>
      </c>
      <c r="D66" s="24">
        <f>IF(ISNA(VLOOKUP($B66,oct,5,FALSE)),0,VLOOKUP($B66,oct,5,FALSE))</f>
        <v>0</v>
      </c>
      <c r="E66" s="24">
        <f>IF(ISNA(VLOOKUP($B66,nov,5,FALSE)),0,VLOOKUP($B66,nov,5,FALSE))</f>
        <v>0</v>
      </c>
      <c r="F66" s="24">
        <f>IF(ISNA(VLOOKUP($B66,dec,5,FALSE)),0,VLOOKUP($B66,dec,5,FALSE))</f>
        <v>0</v>
      </c>
      <c r="G66" s="24">
        <f>IF(ISNA(VLOOKUP($B66,jan,5,FALSE)),0,VLOOKUP($B66,jan,5,FALSE))</f>
        <v>1</v>
      </c>
      <c r="H66" s="24">
        <f>IF(ISNA(VLOOKUP($B66,feb,5,FALSE)),0,VLOOKUP($B66,feb,5,FALSE))</f>
        <v>0</v>
      </c>
      <c r="K66" s="26">
        <f>LARGE(C66:J66,1)+LARGE(C66:J66,2)+LARGE(C66:J66,3)+LARGE(C66:J66,4)</f>
        <v>1</v>
      </c>
    </row>
    <row r="67" spans="1:11" ht="14.25" customHeight="1">
      <c r="A67" s="27">
        <f t="shared" si="1"/>
        <v>64</v>
      </c>
      <c r="B67" s="23" t="s">
        <v>115</v>
      </c>
      <c r="C67" s="24">
        <f>IF(ISNA(VLOOKUP($B67,sep,5,FALSE)),0,VLOOKUP($B67,sep,5,FALSE))</f>
        <v>0</v>
      </c>
      <c r="D67" s="24">
        <f>IF(ISNA(VLOOKUP($B67,oct,5,FALSE)),0,VLOOKUP($B67,oct,5,FALSE))</f>
        <v>0</v>
      </c>
      <c r="E67" s="24">
        <f>IF(ISNA(VLOOKUP($B67,nov,5,FALSE)),0,VLOOKUP($B67,nov,5,FALSE))</f>
        <v>0</v>
      </c>
      <c r="F67" s="24">
        <f>IF(ISNA(VLOOKUP($B67,dec,5,FALSE)),0,VLOOKUP($B67,dec,5,FALSE))</f>
        <v>0</v>
      </c>
      <c r="G67" s="24">
        <f>IF(ISNA(VLOOKUP($B67,jan,5,FALSE)),0,VLOOKUP($B67,jan,5,FALSE))</f>
        <v>1</v>
      </c>
      <c r="H67" s="24">
        <f>IF(ISNA(VLOOKUP($B67,feb,5,FALSE)),0,VLOOKUP($B67,feb,5,FALSE))</f>
        <v>0</v>
      </c>
      <c r="K67" s="26">
        <f>LARGE(C67:J67,1)+LARGE(C67:J67,2)+LARGE(C67:J67,3)+LARGE(C67:J67,4)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1" sqref="A11"/>
    </sheetView>
  </sheetViews>
  <sheetFormatPr defaultColWidth="9.140625" defaultRowHeight="14.25" customHeight="1"/>
  <cols>
    <col min="1" max="1" width="6.7109375" style="24" customWidth="1"/>
    <col min="2" max="2" width="27.28125" style="23" bestFit="1" customWidth="1"/>
    <col min="3" max="10" width="6.140625" style="24" customWidth="1"/>
    <col min="11" max="11" width="9.00390625" style="26" customWidth="1"/>
    <col min="12" max="16384" width="9.140625" style="23" customWidth="1"/>
  </cols>
  <sheetData>
    <row r="1" spans="1:11" s="25" customFormat="1" ht="14.25" customHeight="1">
      <c r="A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5" customFormat="1" ht="14.25" customHeight="1">
      <c r="A2" s="26" t="s">
        <v>23</v>
      </c>
      <c r="B2" s="25" t="s">
        <v>32</v>
      </c>
      <c r="C2" s="26" t="s">
        <v>78</v>
      </c>
      <c r="D2" s="26" t="s">
        <v>79</v>
      </c>
      <c r="E2" s="26" t="s">
        <v>80</v>
      </c>
      <c r="F2" s="26" t="s">
        <v>90</v>
      </c>
      <c r="G2" s="26" t="s">
        <v>91</v>
      </c>
      <c r="H2" s="26" t="s">
        <v>92</v>
      </c>
      <c r="I2" s="26" t="s">
        <v>93</v>
      </c>
      <c r="J2" s="26" t="s">
        <v>94</v>
      </c>
      <c r="K2" s="26" t="s">
        <v>81</v>
      </c>
    </row>
    <row r="3" spans="1:11" s="25" customFormat="1" ht="14.25" customHeight="1">
      <c r="A3" s="24"/>
      <c r="C3" s="26"/>
      <c r="D3" s="26"/>
      <c r="E3" s="26"/>
      <c r="F3" s="26"/>
      <c r="G3" s="26"/>
      <c r="H3" s="26"/>
      <c r="I3" s="26"/>
      <c r="J3" s="26"/>
      <c r="K3" s="26"/>
    </row>
    <row r="4" spans="1:11" ht="14.25" customHeight="1">
      <c r="A4" s="24">
        <v>1</v>
      </c>
      <c r="B4" s="23" t="s">
        <v>28</v>
      </c>
      <c r="C4" s="24">
        <f>IF(ISNA(VLOOKUP($B4,sep,6,FALSE)),0,VLOOKUP($B4,sep,6,FALSE))</f>
        <v>10</v>
      </c>
      <c r="D4" s="24">
        <f>IF(ISNA(VLOOKUP($B4,oct,6,FALSE)),0,VLOOKUP($B4,oct,6,FALSE))</f>
        <v>10</v>
      </c>
      <c r="E4" s="24">
        <f>IF(ISNA(VLOOKUP($B4,nov,6,FALSE)),0,VLOOKUP($B4,nov,6,FALSE))</f>
        <v>12</v>
      </c>
      <c r="F4" s="24">
        <f>IF(ISNA(VLOOKUP($B4,dec,6,FALSE)),0,VLOOKUP($B4,dec,6,FALSE))</f>
        <v>0</v>
      </c>
      <c r="G4" s="24">
        <f>IF(ISNA(VLOOKUP($B4,jan,6,FALSE)),0,VLOOKUP($B4,jan,6,FALSE))</f>
        <v>8</v>
      </c>
      <c r="H4" s="24">
        <f>IF(ISNA(VLOOKUP($B4,feb,6,FALSE)),0,VLOOKUP($B4,feb,6,FALSE))</f>
        <v>12</v>
      </c>
      <c r="K4" s="26">
        <f>LARGE(C4:J4,1)+LARGE(C4:J4,2)+LARGE(C4:J4,3)+LARGE(C4:J4,4)</f>
        <v>44</v>
      </c>
    </row>
    <row r="5" spans="1:11" ht="14.25" customHeight="1">
      <c r="A5" s="27">
        <f aca="true" t="shared" si="0" ref="A5:A25">A4+1</f>
        <v>2</v>
      </c>
      <c r="B5" s="23" t="s">
        <v>6</v>
      </c>
      <c r="C5" s="24">
        <f>IF(ISNA(VLOOKUP($B5,sep,6,FALSE)),0,VLOOKUP($B5,sep,6,FALSE))</f>
        <v>8</v>
      </c>
      <c r="D5" s="24">
        <f>IF(ISNA(VLOOKUP($B5,oct,6,FALSE)),0,VLOOKUP($B5,oct,6,FALSE))</f>
        <v>8</v>
      </c>
      <c r="E5" s="24">
        <f>IF(ISNA(VLOOKUP($B5,nov,6,FALSE)),0,VLOOKUP($B5,nov,6,FALSE))</f>
        <v>7</v>
      </c>
      <c r="F5" s="24">
        <f>IF(ISNA(VLOOKUP($B5,dec,6,FALSE)),0,VLOOKUP($B5,dec,6,FALSE))</f>
        <v>12</v>
      </c>
      <c r="G5" s="24">
        <f>IF(ISNA(VLOOKUP($B5,jan,6,FALSE)),0,VLOOKUP($B5,jan,6,FALSE))</f>
        <v>1</v>
      </c>
      <c r="H5" s="24">
        <f>IF(ISNA(VLOOKUP($B5,feb,6,FALSE)),0,VLOOKUP($B5,feb,6,FALSE))</f>
        <v>8</v>
      </c>
      <c r="K5" s="26">
        <f>LARGE(C5:J5,1)+LARGE(C5:J5,2)+LARGE(C5:J5,3)+LARGE(C5:J5,4)</f>
        <v>36</v>
      </c>
    </row>
    <row r="6" spans="1:11" ht="14.25" customHeight="1">
      <c r="A6" s="27">
        <f t="shared" si="0"/>
        <v>3</v>
      </c>
      <c r="B6" s="23" t="s">
        <v>30</v>
      </c>
      <c r="C6" s="24">
        <f>IF(ISNA(VLOOKUP($B6,sep,6,FALSE)),0,VLOOKUP($B6,sep,6,FALSE))</f>
        <v>7</v>
      </c>
      <c r="D6" s="24">
        <f>IF(ISNA(VLOOKUP($B6,oct,6,FALSE)),0,VLOOKUP($B6,oct,6,FALSE))</f>
        <v>12</v>
      </c>
      <c r="E6" s="24">
        <f>IF(ISNA(VLOOKUP($B6,nov,6,FALSE)),0,VLOOKUP($B6,nov,6,FALSE))</f>
        <v>0</v>
      </c>
      <c r="F6" s="24">
        <f>IF(ISNA(VLOOKUP($B6,dec,6,FALSE)),0,VLOOKUP($B6,dec,6,FALSE))</f>
        <v>6</v>
      </c>
      <c r="G6" s="24">
        <f>IF(ISNA(VLOOKUP($B6,jan,6,FALSE)),0,VLOOKUP($B6,jan,6,FALSE))</f>
        <v>10</v>
      </c>
      <c r="H6" s="24">
        <f>IF(ISNA(VLOOKUP($B6,feb,6,FALSE)),0,VLOOKUP($B6,feb,6,FALSE))</f>
        <v>0</v>
      </c>
      <c r="K6" s="26">
        <f>LARGE(C6:J6,1)+LARGE(C6:J6,2)+LARGE(C6:J6,3)+LARGE(C6:J6,4)</f>
        <v>35</v>
      </c>
    </row>
    <row r="7" spans="1:11" ht="14.25" customHeight="1">
      <c r="A7" s="24">
        <f t="shared" si="0"/>
        <v>4</v>
      </c>
      <c r="B7" s="23" t="s">
        <v>61</v>
      </c>
      <c r="C7" s="24">
        <f>IF(ISNA(VLOOKUP($B7,sep,6,FALSE)),0,VLOOKUP($B7,sep,6,FALSE))</f>
        <v>7</v>
      </c>
      <c r="D7" s="24">
        <f>IF(ISNA(VLOOKUP($B7,oct,6,FALSE)),0,VLOOKUP($B7,oct,6,FALSE))</f>
        <v>4</v>
      </c>
      <c r="E7" s="24">
        <f>IF(ISNA(VLOOKUP($B7,nov,6,FALSE)),0,VLOOKUP($B7,nov,6,FALSE))</f>
        <v>10</v>
      </c>
      <c r="F7" s="24">
        <f>IF(ISNA(VLOOKUP($B7,dec,6,FALSE)),0,VLOOKUP($B7,dec,6,FALSE))</f>
        <v>3</v>
      </c>
      <c r="G7" s="24">
        <f>IF(ISNA(VLOOKUP($B7,jan,6,FALSE)),0,VLOOKUP($B7,jan,6,FALSE))</f>
        <v>1</v>
      </c>
      <c r="H7" s="24">
        <f>IF(ISNA(VLOOKUP($B7,feb,6,FALSE)),0,VLOOKUP($B7,feb,6,FALSE))</f>
        <v>0</v>
      </c>
      <c r="K7" s="26">
        <f>LARGE(C7:J7,1)+LARGE(C7:J7,2)+LARGE(C7:J7,3)+LARGE(C7:J7,4)</f>
        <v>24</v>
      </c>
    </row>
    <row r="8" spans="1:11" ht="14.25" customHeight="1">
      <c r="A8" s="24">
        <f t="shared" si="0"/>
        <v>5</v>
      </c>
      <c r="B8" s="23" t="s">
        <v>48</v>
      </c>
      <c r="C8" s="24">
        <f>IF(ISNA(VLOOKUP($B8,sep,6,FALSE)),0,VLOOKUP($B8,sep,6,FALSE))</f>
        <v>0</v>
      </c>
      <c r="D8" s="24">
        <f>IF(ISNA(VLOOKUP($B8,oct,6,FALSE)),0,VLOOKUP($B8,oct,6,FALSE))</f>
        <v>5</v>
      </c>
      <c r="E8" s="24">
        <f>IF(ISNA(VLOOKUP($B8,nov,6,FALSE)),0,VLOOKUP($B8,nov,6,FALSE))</f>
        <v>2</v>
      </c>
      <c r="F8" s="24">
        <f>IF(ISNA(VLOOKUP($B8,dec,6,FALSE)),0,VLOOKUP($B8,dec,6,FALSE))</f>
        <v>12</v>
      </c>
      <c r="G8" s="24">
        <f>IF(ISNA(VLOOKUP($B8,jan,6,FALSE)),0,VLOOKUP($B8,jan,6,FALSE))</f>
        <v>0</v>
      </c>
      <c r="H8" s="24">
        <f>IF(ISNA(VLOOKUP($B8,feb,6,FALSE)),0,VLOOKUP($B8,feb,6,FALSE))</f>
        <v>1</v>
      </c>
      <c r="K8" s="26">
        <f>LARGE(C8:J8,1)+LARGE(C8:J8,2)+LARGE(C8:J8,3)+LARGE(C8:J8,4)</f>
        <v>20</v>
      </c>
    </row>
    <row r="9" spans="1:11" ht="14.25" customHeight="1">
      <c r="A9" s="24">
        <f t="shared" si="0"/>
        <v>6</v>
      </c>
      <c r="B9" s="23" t="s">
        <v>45</v>
      </c>
      <c r="C9" s="24">
        <f>IF(ISNA(VLOOKUP($B9,sep,6,FALSE)),0,VLOOKUP($B9,sep,6,FALSE))</f>
        <v>12</v>
      </c>
      <c r="D9" s="24">
        <f>IF(ISNA(VLOOKUP($B9,oct,6,FALSE)),0,VLOOKUP($B9,oct,6,FALSE))</f>
        <v>6</v>
      </c>
      <c r="E9" s="24">
        <f>IF(ISNA(VLOOKUP($B9,nov,6,FALSE)),0,VLOOKUP($B9,nov,6,FALSE))</f>
        <v>0</v>
      </c>
      <c r="F9" s="24">
        <f>IF(ISNA(VLOOKUP($B9,dec,6,FALSE)),0,VLOOKUP($B9,dec,6,FALSE))</f>
        <v>0</v>
      </c>
      <c r="G9" s="24">
        <f>IF(ISNA(VLOOKUP($B9,jan,6,FALSE)),0,VLOOKUP($B9,jan,6,FALSE))</f>
        <v>0</v>
      </c>
      <c r="H9" s="24">
        <f>IF(ISNA(VLOOKUP($B9,feb,6,FALSE)),0,VLOOKUP($B9,feb,6,FALSE))</f>
        <v>0</v>
      </c>
      <c r="K9" s="26">
        <f>LARGE(C9:J9,1)+LARGE(C9:J9,2)+LARGE(C9:J9,3)+LARGE(C9:J9,4)</f>
        <v>18</v>
      </c>
    </row>
    <row r="10" spans="1:11" ht="14.25" customHeight="1">
      <c r="A10" s="24">
        <f t="shared" si="0"/>
        <v>7</v>
      </c>
      <c r="B10" s="23" t="s">
        <v>101</v>
      </c>
      <c r="C10" s="24">
        <f>IF(ISNA(VLOOKUP($B10,sep,6,FALSE)),0,VLOOKUP($B10,sep,6,FALSE))</f>
        <v>2</v>
      </c>
      <c r="D10" s="24">
        <f>IF(ISNA(VLOOKUP($B10,oct,6,FALSE)),0,VLOOKUP($B10,oct,6,FALSE))</f>
        <v>0</v>
      </c>
      <c r="E10" s="24">
        <f>IF(ISNA(VLOOKUP($B10,nov,6,FALSE)),0,VLOOKUP($B10,nov,6,FALSE))</f>
        <v>1</v>
      </c>
      <c r="F10" s="24">
        <f>IF(ISNA(VLOOKUP($B10,dec,6,FALSE)),0,VLOOKUP($B10,dec,6,FALSE))</f>
        <v>10</v>
      </c>
      <c r="G10" s="24">
        <f>IF(ISNA(VLOOKUP($B10,jan,6,FALSE)),0,VLOOKUP($B10,jan,6,FALSE))</f>
        <v>4</v>
      </c>
      <c r="H10" s="24">
        <f>IF(ISNA(VLOOKUP($B10,feb,6,FALSE)),0,VLOOKUP($B10,feb,6,FALSE))</f>
        <v>0</v>
      </c>
      <c r="K10" s="26">
        <f>LARGE(C10:J10,1)+LARGE(C10:J10,2)+LARGE(C10:J10,3)+LARGE(C10:J10,4)</f>
        <v>17</v>
      </c>
    </row>
    <row r="11" spans="1:11" ht="14.25" customHeight="1">
      <c r="A11" s="24">
        <f t="shared" si="0"/>
        <v>8</v>
      </c>
      <c r="B11" s="23" t="s">
        <v>49</v>
      </c>
      <c r="C11" s="24">
        <f>IF(ISNA(VLOOKUP($B11,sep,6,FALSE)),0,VLOOKUP($B11,sep,6,FALSE))</f>
        <v>0</v>
      </c>
      <c r="D11" s="24">
        <f>IF(ISNA(VLOOKUP($B11,oct,6,FALSE)),0,VLOOKUP($B11,oct,6,FALSE))</f>
        <v>3</v>
      </c>
      <c r="E11" s="24">
        <f>IF(ISNA(VLOOKUP($B11,nov,6,FALSE)),0,VLOOKUP($B11,nov,6,FALSE))</f>
        <v>3</v>
      </c>
      <c r="F11" s="24">
        <f>IF(ISNA(VLOOKUP($B11,dec,6,FALSE)),0,VLOOKUP($B11,dec,6,FALSE))</f>
        <v>8</v>
      </c>
      <c r="G11" s="30">
        <v>1</v>
      </c>
      <c r="H11" s="24">
        <f>IF(ISNA(VLOOKUP($B11,feb,6,FALSE)),0,VLOOKUP($B11,feb,6,FALSE))</f>
        <v>0</v>
      </c>
      <c r="K11" s="26">
        <f>LARGE(C11:J11,1)+LARGE(C11:J11,2)+LARGE(C11:J11,3)+LARGE(C11:J11,4)</f>
        <v>15</v>
      </c>
    </row>
    <row r="12" spans="1:11" ht="14.25" customHeight="1">
      <c r="A12" s="24">
        <f t="shared" si="0"/>
        <v>9</v>
      </c>
      <c r="B12" s="23" t="s">
        <v>7</v>
      </c>
      <c r="C12" s="24">
        <f>IF(ISNA(VLOOKUP($B12,sep,6,FALSE)),0,VLOOKUP($B12,sep,6,FALSE))</f>
        <v>3</v>
      </c>
      <c r="D12" s="24">
        <f>IF(ISNA(VLOOKUP($B12,oct,6,FALSE)),0,VLOOKUP($B12,oct,6,FALSE))</f>
        <v>0</v>
      </c>
      <c r="E12" s="24">
        <f>IF(ISNA(VLOOKUP($B12,nov,6,FALSE)),0,VLOOKUP($B12,nov,6,FALSE))</f>
        <v>0</v>
      </c>
      <c r="F12" s="24">
        <f>IF(ISNA(VLOOKUP($B12,dec,6,FALSE)),0,VLOOKUP($B12,dec,6,FALSE))</f>
        <v>0</v>
      </c>
      <c r="G12" s="24">
        <f>IF(ISNA(VLOOKUP($B12,jan,6,FALSE)),0,VLOOKUP($B12,jan,6,FALSE))</f>
        <v>6</v>
      </c>
      <c r="H12" s="24">
        <f>IF(ISNA(VLOOKUP($B12,feb,6,FALSE)),0,VLOOKUP($B12,feb,6,FALSE))</f>
        <v>6</v>
      </c>
      <c r="K12" s="26">
        <f>LARGE(C12:J12,1)+LARGE(C12:J12,2)+LARGE(C12:J12,3)+LARGE(C12:J12,4)</f>
        <v>15</v>
      </c>
    </row>
    <row r="13" spans="1:11" ht="14.25" customHeight="1">
      <c r="A13" s="27">
        <f t="shared" si="0"/>
        <v>10</v>
      </c>
      <c r="B13" s="23" t="s">
        <v>44</v>
      </c>
      <c r="C13" s="24">
        <f>IF(ISNA(VLOOKUP($B13,sep,6,FALSE)),0,VLOOKUP($B13,sep,6,FALSE))</f>
        <v>0</v>
      </c>
      <c r="D13" s="24">
        <f>IF(ISNA(VLOOKUP($B13,oct,6,FALSE)),0,VLOOKUP($B13,oct,6,FALSE))</f>
        <v>7</v>
      </c>
      <c r="E13" s="24">
        <f>IF(ISNA(VLOOKUP($B13,nov,6,FALSE)),0,VLOOKUP($B13,nov,6,FALSE))</f>
        <v>5</v>
      </c>
      <c r="F13" s="24">
        <f>IF(ISNA(VLOOKUP($B13,dec,6,FALSE)),0,VLOOKUP($B13,dec,6,FALSE))</f>
        <v>0</v>
      </c>
      <c r="G13" s="29">
        <v>2</v>
      </c>
      <c r="H13" s="24">
        <f>IF(ISNA(VLOOKUP($B13,feb,6,FALSE)),0,VLOOKUP($B13,feb,6,FALSE))</f>
        <v>0</v>
      </c>
      <c r="K13" s="26">
        <f>LARGE(C13:J13,1)+LARGE(C13:J13,2)+LARGE(C13:J13,3)+LARGE(C13:J13,4)</f>
        <v>14</v>
      </c>
    </row>
    <row r="14" spans="1:11" ht="14.25" customHeight="1">
      <c r="A14" s="27">
        <f t="shared" si="0"/>
        <v>11</v>
      </c>
      <c r="B14" s="23" t="s">
        <v>64</v>
      </c>
      <c r="C14" s="24">
        <f>IF(ISNA(VLOOKUP($B14,sep,6,FALSE)),0,VLOOKUP($B14,sep,6,FALSE))</f>
        <v>0</v>
      </c>
      <c r="D14" s="24">
        <f>IF(ISNA(VLOOKUP($B14,oct,6,FALSE)),0,VLOOKUP($B14,oct,6,FALSE))</f>
        <v>0</v>
      </c>
      <c r="E14" s="24">
        <f>IF(ISNA(VLOOKUP($B14,nov,6,FALSE)),0,VLOOKUP($B14,nov,6,FALSE))</f>
        <v>8</v>
      </c>
      <c r="F14" s="24">
        <f>IF(ISNA(VLOOKUP($B14,dec,6,FALSE)),0,VLOOKUP($B14,dec,6,FALSE))</f>
        <v>0</v>
      </c>
      <c r="G14" s="24">
        <f>IF(ISNA(VLOOKUP($B14,jan,6,FALSE)),0,VLOOKUP($B14,jan,6,FALSE))</f>
        <v>0</v>
      </c>
      <c r="H14" s="24">
        <f>IF(ISNA(VLOOKUP($B14,feb,6,FALSE)),0,VLOOKUP($B14,feb,6,FALSE))</f>
        <v>6</v>
      </c>
      <c r="K14" s="26">
        <f>LARGE(C14:J14,1)+LARGE(C14:J14,2)+LARGE(C14:J14,3)+LARGE(C14:J14,4)</f>
        <v>14</v>
      </c>
    </row>
    <row r="15" spans="1:11" ht="14.25" customHeight="1">
      <c r="A15" s="24">
        <f t="shared" si="0"/>
        <v>12</v>
      </c>
      <c r="B15" s="23" t="s">
        <v>50</v>
      </c>
      <c r="C15" s="24">
        <f>IF(ISNA(VLOOKUP($B15,sep,6,FALSE)),0,VLOOKUP($B15,sep,6,FALSE))</f>
        <v>0</v>
      </c>
      <c r="D15" s="24">
        <f>IF(ISNA(VLOOKUP($B15,oct,6,FALSE)),0,VLOOKUP($B15,oct,6,FALSE))</f>
        <v>2</v>
      </c>
      <c r="E15" s="24">
        <f>IF(ISNA(VLOOKUP($B15,nov,6,FALSE)),0,VLOOKUP($B15,nov,6,FALSE))</f>
        <v>5</v>
      </c>
      <c r="F15" s="24">
        <f>IF(ISNA(VLOOKUP($B15,dec,6,FALSE)),0,VLOOKUP($B15,dec,6,FALSE))</f>
        <v>5</v>
      </c>
      <c r="G15" s="24">
        <f>IF(ISNA(VLOOKUP($B15,jan,6,FALSE)),0,VLOOKUP($B15,jan,6,FALSE))</f>
        <v>0</v>
      </c>
      <c r="H15" s="24">
        <f>IF(ISNA(VLOOKUP($B15,feb,6,FALSE)),0,VLOOKUP($B15,feb,6,FALSE))</f>
        <v>1</v>
      </c>
      <c r="K15" s="26">
        <f>LARGE(C15:J15,1)+LARGE(C15:J15,2)+LARGE(C15:J15,3)+LARGE(C15:J15,4)</f>
        <v>13</v>
      </c>
    </row>
    <row r="16" spans="1:11" ht="14.25" customHeight="1">
      <c r="A16" s="24">
        <f t="shared" si="0"/>
        <v>13</v>
      </c>
      <c r="B16" s="23" t="s">
        <v>131</v>
      </c>
      <c r="C16" s="24">
        <f>IF(ISNA(VLOOKUP($B16,sep,6,FALSE)),0,VLOOKUP($B16,sep,6,FALSE))</f>
        <v>0</v>
      </c>
      <c r="D16" s="24">
        <f>IF(ISNA(VLOOKUP($B16,oct,6,FALSE)),0,VLOOKUP($B16,oct,6,FALSE))</f>
        <v>0</v>
      </c>
      <c r="E16" s="24">
        <f>IF(ISNA(VLOOKUP($B16,nov,6,FALSE)),0,VLOOKUP($B16,nov,6,FALSE))</f>
        <v>0</v>
      </c>
      <c r="F16" s="24">
        <f>IF(ISNA(VLOOKUP($B16,dec,6,FALSE)),0,VLOOKUP($B16,dec,6,FALSE))</f>
        <v>0</v>
      </c>
      <c r="G16" s="24">
        <f>IF(ISNA(VLOOKUP($B16,jan,6,FALSE)),0,VLOOKUP($B16,jan,6,FALSE))</f>
        <v>0</v>
      </c>
      <c r="H16" s="24">
        <f>IF(ISNA(VLOOKUP($B16,feb,6,FALSE)),0,VLOOKUP($B16,feb,6,FALSE))</f>
        <v>12</v>
      </c>
      <c r="K16" s="26">
        <f>LARGE(C16:J16,1)+LARGE(C16:J16,2)+LARGE(C16:J16,3)+LARGE(C16:J16,4)</f>
        <v>12</v>
      </c>
    </row>
    <row r="17" spans="1:11" ht="14.25" customHeight="1">
      <c r="A17" s="27">
        <f t="shared" si="0"/>
        <v>14</v>
      </c>
      <c r="B17" s="23" t="s">
        <v>17</v>
      </c>
      <c r="C17" s="24">
        <f>IF(ISNA(VLOOKUP($B17,sep,6,FALSE)),0,VLOOKUP($B17,sep,6,FALSE))</f>
        <v>12</v>
      </c>
      <c r="D17" s="24">
        <f>IF(ISNA(VLOOKUP($B17,oct,6,FALSE)),0,VLOOKUP($B17,oct,6,FALSE))</f>
        <v>0</v>
      </c>
      <c r="E17" s="24">
        <f>IF(ISNA(VLOOKUP($B17,nov,6,FALSE)),0,VLOOKUP($B17,nov,6,FALSE))</f>
        <v>0</v>
      </c>
      <c r="F17" s="24">
        <f>IF(ISNA(VLOOKUP($B17,dec,6,FALSE)),0,VLOOKUP($B17,dec,6,FALSE))</f>
        <v>0</v>
      </c>
      <c r="G17" s="24">
        <f>IF(ISNA(VLOOKUP($B17,jan,6,FALSE)),0,VLOOKUP($B17,jan,6,FALSE))</f>
        <v>0</v>
      </c>
      <c r="H17" s="24">
        <f>IF(ISNA(VLOOKUP($B17,feb,6,FALSE)),0,VLOOKUP($B17,feb,6,FALSE))</f>
        <v>0</v>
      </c>
      <c r="K17" s="26">
        <f>LARGE(C17:J17,1)+LARGE(C17:J17,2)+LARGE(C17:J17,3)+LARGE(C17:J17,4)</f>
        <v>12</v>
      </c>
    </row>
    <row r="18" spans="1:11" ht="14.25" customHeight="1">
      <c r="A18" s="27">
        <f t="shared" si="0"/>
        <v>15</v>
      </c>
      <c r="B18" s="23" t="s">
        <v>109</v>
      </c>
      <c r="C18" s="24">
        <f>IF(ISNA(VLOOKUP($B18,sep,6,FALSE)),0,VLOOKUP($B18,sep,6,FALSE))</f>
        <v>0</v>
      </c>
      <c r="D18" s="24">
        <f>IF(ISNA(VLOOKUP($B18,oct,6,FALSE)),0,VLOOKUP($B18,oct,6,FALSE))</f>
        <v>0</v>
      </c>
      <c r="E18" s="24">
        <f>IF(ISNA(VLOOKUP($B18,nov,6,FALSE)),0,VLOOKUP($B18,nov,6,FALSE))</f>
        <v>0</v>
      </c>
      <c r="F18" s="24">
        <f>IF(ISNA(VLOOKUP($B18,dec,6,FALSE)),0,VLOOKUP($B18,dec,6,FALSE))</f>
        <v>0</v>
      </c>
      <c r="G18" s="24">
        <f>IF(ISNA(VLOOKUP($B18,jan,6,FALSE)),0,VLOOKUP($B18,jan,6,FALSE))</f>
        <v>12</v>
      </c>
      <c r="H18" s="24">
        <f>IF(ISNA(VLOOKUP($B18,feb,6,FALSE)),0,VLOOKUP($B18,feb,6,FALSE))</f>
        <v>0</v>
      </c>
      <c r="K18" s="26">
        <f>LARGE(C18:J18,1)+LARGE(C18:J18,2)+LARGE(C18:J18,3)+LARGE(C18:J18,4)</f>
        <v>12</v>
      </c>
    </row>
    <row r="19" spans="1:11" ht="14.25" customHeight="1">
      <c r="A19" s="24">
        <f t="shared" si="0"/>
        <v>16</v>
      </c>
      <c r="B19" s="23" t="s">
        <v>133</v>
      </c>
      <c r="C19" s="24">
        <f>IF(ISNA(VLOOKUP($B19,sep,6,FALSE)),0,VLOOKUP($B19,sep,6,FALSE))</f>
        <v>0</v>
      </c>
      <c r="D19" s="24">
        <f>IF(ISNA(VLOOKUP($B19,oct,6,FALSE)),0,VLOOKUP($B19,oct,6,FALSE))</f>
        <v>0</v>
      </c>
      <c r="E19" s="24">
        <f>IF(ISNA(VLOOKUP($B19,nov,6,FALSE)),0,VLOOKUP($B19,nov,6,FALSE))</f>
        <v>0</v>
      </c>
      <c r="F19" s="24">
        <f>IF(ISNA(VLOOKUP($B19,dec,6,FALSE)),0,VLOOKUP($B19,dec,6,FALSE))</f>
        <v>0</v>
      </c>
      <c r="G19" s="24">
        <f>IF(ISNA(VLOOKUP($B19,jan,6,FALSE)),0,VLOOKUP($B19,jan,6,FALSE))</f>
        <v>0</v>
      </c>
      <c r="H19" s="24">
        <f>IF(ISNA(VLOOKUP($B19,feb,6,FALSE)),0,VLOOKUP($B19,feb,6,FALSE))</f>
        <v>10</v>
      </c>
      <c r="K19" s="26">
        <f>LARGE(C19:J19,1)+LARGE(C19:J19,2)+LARGE(C19:J19,3)+LARGE(C19:J19,4)</f>
        <v>10</v>
      </c>
    </row>
    <row r="20" spans="1:11" ht="14.25" customHeight="1">
      <c r="A20" s="27">
        <f t="shared" si="0"/>
        <v>17</v>
      </c>
      <c r="B20" s="23" t="s">
        <v>135</v>
      </c>
      <c r="C20" s="24">
        <f>IF(ISNA(VLOOKUP($B20,sep,6,FALSE)),0,VLOOKUP($B20,sep,6,FALSE))</f>
        <v>0</v>
      </c>
      <c r="D20" s="24">
        <f>IF(ISNA(VLOOKUP($B20,oct,6,FALSE)),0,VLOOKUP($B20,oct,6,FALSE))</f>
        <v>0</v>
      </c>
      <c r="E20" s="24">
        <f>IF(ISNA(VLOOKUP($B20,nov,6,FALSE)),0,VLOOKUP($B20,nov,6,FALSE))</f>
        <v>0</v>
      </c>
      <c r="F20" s="24">
        <f>IF(ISNA(VLOOKUP($B20,dec,6,FALSE)),0,VLOOKUP($B20,dec,6,FALSE))</f>
        <v>0</v>
      </c>
      <c r="G20" s="24">
        <f>IF(ISNA(VLOOKUP($B20,jan,6,FALSE)),0,VLOOKUP($B20,jan,6,FALSE))</f>
        <v>0</v>
      </c>
      <c r="H20" s="24">
        <f>IF(ISNA(VLOOKUP($B20,feb,6,FALSE)),0,VLOOKUP($B20,feb,6,FALSE))</f>
        <v>8</v>
      </c>
      <c r="K20" s="26">
        <f>LARGE(C20:J20,1)+LARGE(C20:J20,2)+LARGE(C20:J20,3)+LARGE(C20:J20,4)</f>
        <v>8</v>
      </c>
    </row>
    <row r="21" spans="1:11" ht="14.25" customHeight="1">
      <c r="A21" s="27">
        <f t="shared" si="0"/>
        <v>18</v>
      </c>
      <c r="B21" s="23" t="s">
        <v>111</v>
      </c>
      <c r="C21" s="24">
        <f>IF(ISNA(VLOOKUP($B21,sep,6,FALSE)),0,VLOOKUP($B21,sep,6,FALSE))</f>
        <v>0</v>
      </c>
      <c r="D21" s="24">
        <f>IF(ISNA(VLOOKUP($B21,oct,6,FALSE)),0,VLOOKUP($B21,oct,6,FALSE))</f>
        <v>0</v>
      </c>
      <c r="E21" s="24">
        <f>IF(ISNA(VLOOKUP($B21,nov,6,FALSE)),0,VLOOKUP($B21,nov,6,FALSE))</f>
        <v>0</v>
      </c>
      <c r="F21" s="24">
        <f>IF(ISNA(VLOOKUP($B21,dec,6,FALSE)),0,VLOOKUP($B21,dec,6,FALSE))</f>
        <v>0</v>
      </c>
      <c r="G21" s="24">
        <f>IF(ISNA(VLOOKUP($B21,jan,6,FALSE)),0,VLOOKUP($B21,jan,6,FALSE))</f>
        <v>8</v>
      </c>
      <c r="H21" s="24">
        <f>IF(ISNA(VLOOKUP($B21,feb,6,FALSE)),0,VLOOKUP($B21,feb,6,FALSE))</f>
        <v>0</v>
      </c>
      <c r="K21" s="26">
        <f>LARGE(C21:J21,1)+LARGE(C21:J21,2)+LARGE(C21:J21,3)+LARGE(C21:J21,4)</f>
        <v>8</v>
      </c>
    </row>
    <row r="22" spans="1:11" ht="14.25" customHeight="1">
      <c r="A22" s="27">
        <f t="shared" si="0"/>
        <v>19</v>
      </c>
      <c r="B22" s="23" t="s">
        <v>103</v>
      </c>
      <c r="C22" s="24">
        <f>IF(ISNA(VLOOKUP($B22,sep,6,FALSE)),0,VLOOKUP($B22,sep,6,FALSE))</f>
        <v>0</v>
      </c>
      <c r="D22" s="24">
        <f>IF(ISNA(VLOOKUP($B22,oct,6,FALSE)),0,VLOOKUP($B22,oct,6,FALSE))</f>
        <v>0</v>
      </c>
      <c r="E22" s="24">
        <f>IF(ISNA(VLOOKUP($B22,nov,6,FALSE)),0,VLOOKUP($B22,nov,6,FALSE))</f>
        <v>0</v>
      </c>
      <c r="F22" s="24">
        <f>IF(ISNA(VLOOKUP($B22,dec,6,FALSE)),0,VLOOKUP($B22,dec,6,FALSE))</f>
        <v>7</v>
      </c>
      <c r="G22" s="24">
        <f>IF(ISNA(VLOOKUP($B22,jan,6,FALSE)),0,VLOOKUP($B22,jan,6,FALSE))</f>
        <v>0</v>
      </c>
      <c r="H22" s="24">
        <f>IF(ISNA(VLOOKUP($B22,feb,6,FALSE)),0,VLOOKUP($B22,feb,6,FALSE))</f>
        <v>0</v>
      </c>
      <c r="K22" s="26">
        <f>LARGE(C22:J22,1)+LARGE(C22:J22,2)+LARGE(C22:J22,3)+LARGE(C22:J22,4)</f>
        <v>7</v>
      </c>
    </row>
    <row r="23" spans="1:11" ht="14.25" customHeight="1">
      <c r="A23" s="27">
        <f t="shared" si="0"/>
        <v>20</v>
      </c>
      <c r="B23" s="23" t="s">
        <v>51</v>
      </c>
      <c r="C23" s="24">
        <f>IF(ISNA(VLOOKUP($B23,sep,6,FALSE)),0,VLOOKUP($B23,sep,6,FALSE))</f>
        <v>0</v>
      </c>
      <c r="D23" s="24">
        <f>IF(ISNA(VLOOKUP($B23,oct,6,FALSE)),0,VLOOKUP($B23,oct,6,FALSE))</f>
        <v>1</v>
      </c>
      <c r="E23" s="24">
        <f>IF(ISNA(VLOOKUP($B23,nov,6,FALSE)),0,VLOOKUP($B23,nov,6,FALSE))</f>
        <v>1</v>
      </c>
      <c r="F23" s="24">
        <f>IF(ISNA(VLOOKUP($B23,dec,6,FALSE)),0,VLOOKUP($B23,dec,6,FALSE))</f>
        <v>4</v>
      </c>
      <c r="G23" s="24">
        <f>IF(ISNA(VLOOKUP($B23,jan,6,FALSE)),0,VLOOKUP($B23,jan,6,FALSE))</f>
        <v>1</v>
      </c>
      <c r="H23" s="24">
        <f>IF(ISNA(VLOOKUP($B23,feb,6,FALSE)),0,VLOOKUP($B23,feb,6,FALSE))</f>
        <v>0</v>
      </c>
      <c r="K23" s="26">
        <f>LARGE(C23:J23,1)+LARGE(C23:J23,2)+LARGE(C23:J23,3)+LARGE(C23:J23,4)</f>
        <v>7</v>
      </c>
    </row>
    <row r="24" spans="1:11" ht="14.25" customHeight="1">
      <c r="A24" s="27">
        <f t="shared" si="0"/>
        <v>21</v>
      </c>
      <c r="B24" s="23" t="s">
        <v>114</v>
      </c>
      <c r="C24" s="24">
        <f>IF(ISNA(VLOOKUP($B24,sep,6,FALSE)),0,VLOOKUP($B24,sep,6,FALSE))</f>
        <v>0</v>
      </c>
      <c r="D24" s="24">
        <f>IF(ISNA(VLOOKUP($B24,oct,6,FALSE)),0,VLOOKUP($B24,oct,6,FALSE))</f>
        <v>0</v>
      </c>
      <c r="E24" s="24">
        <f>IF(ISNA(VLOOKUP($B24,nov,6,FALSE)),0,VLOOKUP($B24,nov,6,FALSE))</f>
        <v>0</v>
      </c>
      <c r="F24" s="24">
        <f>IF(ISNA(VLOOKUP($B24,dec,6,FALSE)),0,VLOOKUP($B24,dec,6,FALSE))</f>
        <v>0</v>
      </c>
      <c r="G24" s="24">
        <f>IF(ISNA(VLOOKUP($B24,jan,6,FALSE)),0,VLOOKUP($B24,jan,6,FALSE))</f>
        <v>6</v>
      </c>
      <c r="H24" s="24">
        <f>IF(ISNA(VLOOKUP($B24,feb,6,FALSE)),0,VLOOKUP($B24,feb,6,FALSE))</f>
        <v>0</v>
      </c>
      <c r="K24" s="26">
        <f>LARGE(C24:J24,1)+LARGE(C24:J24,2)+LARGE(C24:J24,3)+LARGE(C24:J24,4)</f>
        <v>6</v>
      </c>
    </row>
    <row r="25" spans="1:11" ht="14.25" customHeight="1">
      <c r="A25" s="27">
        <f t="shared" si="0"/>
        <v>22</v>
      </c>
      <c r="B25" s="23" t="s">
        <v>65</v>
      </c>
      <c r="C25" s="24">
        <f>IF(ISNA(VLOOKUP($B25,sep,6,FALSE)),0,VLOOKUP($B25,sep,6,FALSE))</f>
        <v>0</v>
      </c>
      <c r="D25" s="24">
        <f>IF(ISNA(VLOOKUP($B25,oct,6,FALSE)),0,VLOOKUP($B25,oct,6,FALSE))</f>
        <v>0</v>
      </c>
      <c r="E25" s="24">
        <f>IF(ISNA(VLOOKUP($B25,nov,6,FALSE)),0,VLOOKUP($B25,nov,6,FALSE))</f>
        <v>6</v>
      </c>
      <c r="F25" s="24">
        <f>IF(ISNA(VLOOKUP($B25,dec,6,FALSE)),0,VLOOKUP($B25,dec,6,FALSE))</f>
        <v>0</v>
      </c>
      <c r="G25" s="24">
        <f>IF(ISNA(VLOOKUP($B25,jan,6,FALSE)),0,VLOOKUP($B25,jan,6,FALSE))</f>
        <v>0</v>
      </c>
      <c r="H25" s="24">
        <f>IF(ISNA(VLOOKUP($B25,feb,6,FALSE)),0,VLOOKUP($B25,feb,6,FALSE))</f>
        <v>0</v>
      </c>
      <c r="K25" s="26">
        <f>LARGE(C25:J25,1)+LARGE(C25:J25,2)+LARGE(C25:J25,3)+LARGE(C25:J25,4)</f>
        <v>6</v>
      </c>
    </row>
    <row r="26" spans="1:11" ht="14.25" customHeight="1">
      <c r="A26" s="27">
        <f aca="true" t="shared" si="1" ref="A26:A42">A25+1</f>
        <v>23</v>
      </c>
      <c r="B26" s="23" t="s">
        <v>31</v>
      </c>
      <c r="C26" s="24">
        <f>IF(ISNA(VLOOKUP($B26,sep,6,FALSE)),0,VLOOKUP($B26,sep,6,FALSE))</f>
        <v>5</v>
      </c>
      <c r="D26" s="24">
        <f>IF(ISNA(VLOOKUP($B26,oct,6,FALSE)),0,VLOOKUP($B26,oct,6,FALSE))</f>
        <v>0</v>
      </c>
      <c r="E26" s="24">
        <f>IF(ISNA(VLOOKUP($B26,nov,6,FALSE)),0,VLOOKUP($B26,nov,6,FALSE))</f>
        <v>0</v>
      </c>
      <c r="F26" s="24">
        <f>IF(ISNA(VLOOKUP($B26,dec,6,FALSE)),0,VLOOKUP($B26,dec,6,FALSE))</f>
        <v>0</v>
      </c>
      <c r="G26" s="24">
        <f>IF(ISNA(VLOOKUP($B26,jan,6,FALSE)),0,VLOOKUP($B26,jan,6,FALSE))</f>
        <v>0</v>
      </c>
      <c r="H26" s="24">
        <f>IF(ISNA(VLOOKUP($B26,feb,6,FALSE)),0,VLOOKUP($B26,feb,6,FALSE))</f>
        <v>0</v>
      </c>
      <c r="K26" s="26">
        <f>LARGE(C26:J26,1)+LARGE(C26:J26,2)+LARGE(C26:J26,3)+LARGE(C26:J26,4)</f>
        <v>5</v>
      </c>
    </row>
    <row r="27" spans="1:11" ht="14.25" customHeight="1">
      <c r="A27" s="27">
        <f t="shared" si="1"/>
        <v>24</v>
      </c>
      <c r="B27" s="23" t="s">
        <v>75</v>
      </c>
      <c r="C27" s="24">
        <f>IF(ISNA(VLOOKUP($B27,sep,6,FALSE)),0,VLOOKUP($B27,sep,6,FALSE))</f>
        <v>0</v>
      </c>
      <c r="D27" s="24">
        <f>IF(ISNA(VLOOKUP($B27,oct,6,FALSE)),0,VLOOKUP($B27,oct,6,FALSE))</f>
        <v>0</v>
      </c>
      <c r="E27" s="24">
        <f>IF(ISNA(VLOOKUP($B27,nov,6,FALSE)),0,VLOOKUP($B27,nov,6,FALSE))</f>
        <v>1</v>
      </c>
      <c r="F27" s="24">
        <f>IF(ISNA(VLOOKUP($B27,dec,6,FALSE)),0,VLOOKUP($B27,dec,6,FALSE))</f>
        <v>0</v>
      </c>
      <c r="G27" s="24">
        <f>IF(ISNA(VLOOKUP($B27,jan,6,FALSE)),0,VLOOKUP($B27,jan,6,FALSE))</f>
        <v>4</v>
      </c>
      <c r="H27" s="24">
        <f>IF(ISNA(VLOOKUP($B27,feb,6,FALSE)),0,VLOOKUP($B27,feb,6,FALSE))</f>
        <v>0</v>
      </c>
      <c r="K27" s="26">
        <f>LARGE(C27:J27,1)+LARGE(C27:J27,2)+LARGE(C27:J27,3)+LARGE(C27:J27,4)</f>
        <v>5</v>
      </c>
    </row>
    <row r="28" spans="1:11" ht="14.25" customHeight="1">
      <c r="A28" s="27">
        <f t="shared" si="1"/>
        <v>25</v>
      </c>
      <c r="B28" s="23" t="s">
        <v>138</v>
      </c>
      <c r="C28" s="24">
        <f>IF(ISNA(VLOOKUP($B28,sep,6,FALSE)),0,VLOOKUP($B28,sep,6,FALSE))</f>
        <v>0</v>
      </c>
      <c r="D28" s="24">
        <f>IF(ISNA(VLOOKUP($B28,oct,6,FALSE)),0,VLOOKUP($B28,oct,6,FALSE))</f>
        <v>0</v>
      </c>
      <c r="E28" s="24">
        <f>IF(ISNA(VLOOKUP($B28,nov,6,FALSE)),0,VLOOKUP($B28,nov,6,FALSE))</f>
        <v>0</v>
      </c>
      <c r="F28" s="24">
        <f>IF(ISNA(VLOOKUP($B28,dec,6,FALSE)),0,VLOOKUP($B28,dec,6,FALSE))</f>
        <v>0</v>
      </c>
      <c r="G28" s="24">
        <f>IF(ISNA(VLOOKUP($B28,jan,6,FALSE)),0,VLOOKUP($B28,jan,6,FALSE))</f>
        <v>0</v>
      </c>
      <c r="H28" s="24">
        <f>IF(ISNA(VLOOKUP($B28,feb,6,FALSE)),0,VLOOKUP($B28,feb,6,FALSE))</f>
        <v>4</v>
      </c>
      <c r="K28" s="26">
        <f>LARGE(C28:J28,1)+LARGE(C28:J28,2)+LARGE(C28:J28,3)+LARGE(C28:J28,4)</f>
        <v>4</v>
      </c>
    </row>
    <row r="29" spans="1:11" ht="14.25" customHeight="1">
      <c r="A29" s="27">
        <f t="shared" si="1"/>
        <v>26</v>
      </c>
      <c r="B29" s="23" t="s">
        <v>14</v>
      </c>
      <c r="C29" s="24">
        <f>IF(ISNA(VLOOKUP($B29,sep,6,FALSE)),0,VLOOKUP($B29,sep,6,FALSE))</f>
        <v>4</v>
      </c>
      <c r="D29" s="24">
        <f>IF(ISNA(VLOOKUP($B29,oct,6,FALSE)),0,VLOOKUP($B29,oct,6,FALSE))</f>
        <v>0</v>
      </c>
      <c r="E29" s="24">
        <f>IF(ISNA(VLOOKUP($B29,nov,6,FALSE)),0,VLOOKUP($B29,nov,6,FALSE))</f>
        <v>0</v>
      </c>
      <c r="F29" s="24">
        <f>IF(ISNA(VLOOKUP($B29,dec,6,FALSE)),0,VLOOKUP($B29,dec,6,FALSE))</f>
        <v>0</v>
      </c>
      <c r="G29" s="24">
        <f>IF(ISNA(VLOOKUP($B29,jan,6,FALSE)),0,VLOOKUP($B29,jan,6,FALSE))</f>
        <v>0</v>
      </c>
      <c r="H29" s="24">
        <f>IF(ISNA(VLOOKUP($B29,feb,6,FALSE)),0,VLOOKUP($B29,feb,6,FALSE))</f>
        <v>0</v>
      </c>
      <c r="K29" s="26">
        <f>LARGE(C29:J29,1)+LARGE(C29:J29,2)+LARGE(C29:J29,3)+LARGE(C29:J29,4)</f>
        <v>4</v>
      </c>
    </row>
    <row r="30" spans="1:11" ht="14.25" customHeight="1">
      <c r="A30" s="27">
        <f t="shared" si="1"/>
        <v>27</v>
      </c>
      <c r="B30" s="23" t="s">
        <v>144</v>
      </c>
      <c r="C30" s="24">
        <f>IF(ISNA(VLOOKUP($B30,sep,6,FALSE)),0,VLOOKUP($B30,sep,6,FALSE))</f>
        <v>0</v>
      </c>
      <c r="D30" s="24">
        <f>IF(ISNA(VLOOKUP($B30,oct,6,FALSE)),0,VLOOKUP($B30,oct,6,FALSE))</f>
        <v>0</v>
      </c>
      <c r="E30" s="24">
        <f>IF(ISNA(VLOOKUP($B30,nov,6,FALSE)),0,VLOOKUP($B30,nov,6,FALSE))</f>
        <v>0</v>
      </c>
      <c r="F30" s="24">
        <f>IF(ISNA(VLOOKUP($B30,dec,6,FALSE)),0,VLOOKUP($B30,dec,6,FALSE))</f>
        <v>0</v>
      </c>
      <c r="G30" s="24">
        <f>IF(ISNA(VLOOKUP($B30,jan,6,FALSE)),0,VLOOKUP($B30,jan,6,FALSE))</f>
        <v>0</v>
      </c>
      <c r="H30" s="24">
        <f>IF(ISNA(VLOOKUP($B30,feb,6,FALSE)),0,VLOOKUP($B30,feb,6,FALSE))</f>
        <v>3</v>
      </c>
      <c r="K30" s="26">
        <f>LARGE(C30:J30,1)+LARGE(C30:J30,2)+LARGE(C30:J30,3)+LARGE(C30:J30,4)</f>
        <v>3</v>
      </c>
    </row>
    <row r="31" spans="1:11" ht="14.25" customHeight="1">
      <c r="A31" s="27">
        <f t="shared" si="1"/>
        <v>28</v>
      </c>
      <c r="B31" s="23" t="s">
        <v>105</v>
      </c>
      <c r="C31" s="24">
        <f>IF(ISNA(VLOOKUP($B31,sep,6,FALSE)),0,VLOOKUP($B31,sep,6,FALSE))</f>
        <v>0</v>
      </c>
      <c r="D31" s="24">
        <f>IF(ISNA(VLOOKUP($B31,oct,6,FALSE)),0,VLOOKUP($B31,oct,6,FALSE))</f>
        <v>0</v>
      </c>
      <c r="E31" s="24">
        <f>IF(ISNA(VLOOKUP($B31,nov,6,FALSE)),0,VLOOKUP($B31,nov,6,FALSE))</f>
        <v>0</v>
      </c>
      <c r="F31" s="24">
        <f>IF(ISNA(VLOOKUP($B31,dec,6,FALSE)),0,VLOOKUP($B31,dec,6,FALSE))</f>
        <v>2</v>
      </c>
      <c r="G31" s="24">
        <f>IF(ISNA(VLOOKUP($B31,jan,6,FALSE)),0,VLOOKUP($B31,jan,6,FALSE))</f>
        <v>0</v>
      </c>
      <c r="H31" s="24">
        <f>IF(ISNA(VLOOKUP($B31,feb,6,FALSE)),0,VLOOKUP($B31,feb,6,FALSE))</f>
        <v>0</v>
      </c>
      <c r="K31" s="26">
        <f>LARGE(C31:J31,1)+LARGE(C31:J31,2)+LARGE(C31:J31,3)+LARGE(C31:J31,4)</f>
        <v>2</v>
      </c>
    </row>
    <row r="32" spans="1:11" ht="14.25" customHeight="1">
      <c r="A32" s="27">
        <f t="shared" si="1"/>
        <v>29</v>
      </c>
      <c r="B32" s="23" t="s">
        <v>147</v>
      </c>
      <c r="C32" s="24">
        <f>IF(ISNA(VLOOKUP($B32,sep,6,FALSE)),0,VLOOKUP($B32,sep,6,FALSE))</f>
        <v>0</v>
      </c>
      <c r="D32" s="24">
        <f>IF(ISNA(VLOOKUP($B32,oct,6,FALSE)),0,VLOOKUP($B32,oct,6,FALSE))</f>
        <v>0</v>
      </c>
      <c r="E32" s="24">
        <f>IF(ISNA(VLOOKUP($B32,nov,6,FALSE)),0,VLOOKUP($B32,nov,6,FALSE))</f>
        <v>0</v>
      </c>
      <c r="F32" s="24">
        <f>IF(ISNA(VLOOKUP($B32,dec,6,FALSE)),0,VLOOKUP($B32,dec,6,FALSE))</f>
        <v>0</v>
      </c>
      <c r="G32" s="24">
        <f>IF(ISNA(VLOOKUP($B32,jan,6,FALSE)),0,VLOOKUP($B32,jan,6,FALSE))</f>
        <v>0</v>
      </c>
      <c r="H32" s="24">
        <f>IF(ISNA(VLOOKUP($B32,feb,6,FALSE)),0,VLOOKUP($B32,feb,6,FALSE))</f>
        <v>2</v>
      </c>
      <c r="K32" s="26">
        <f>LARGE(C32:J32,1)+LARGE(C32:J32,2)+LARGE(C32:J32,3)+LARGE(C32:J32,4)</f>
        <v>2</v>
      </c>
    </row>
    <row r="33" spans="1:11" ht="14.25" customHeight="1">
      <c r="A33" s="27">
        <f t="shared" si="1"/>
        <v>30</v>
      </c>
      <c r="B33" s="23" t="s">
        <v>157</v>
      </c>
      <c r="C33" s="24">
        <f>IF(ISNA(VLOOKUP($B33,sep,6,FALSE)),0,VLOOKUP($B33,sep,6,FALSE))</f>
        <v>0</v>
      </c>
      <c r="D33" s="24">
        <f>IF(ISNA(VLOOKUP($B33,oct,6,FALSE)),0,VLOOKUP($B33,oct,6,FALSE))</f>
        <v>0</v>
      </c>
      <c r="E33" s="24">
        <f>IF(ISNA(VLOOKUP($B33,nov,6,FALSE)),0,VLOOKUP($B33,nov,6,FALSE))</f>
        <v>0</v>
      </c>
      <c r="F33" s="24">
        <f>IF(ISNA(VLOOKUP($B33,dec,6,FALSE)),0,VLOOKUP($B33,dec,6,FALSE))</f>
        <v>0</v>
      </c>
      <c r="G33" s="24">
        <f>IF(ISNA(VLOOKUP($B33,jan,6,FALSE)),0,VLOOKUP($B33,jan,6,FALSE))</f>
        <v>0</v>
      </c>
      <c r="H33" s="24">
        <f>IF(ISNA(VLOOKUP($B33,feb,6,FALSE)),0,VLOOKUP($B33,feb,6,FALSE))</f>
        <v>1</v>
      </c>
      <c r="K33" s="26">
        <f>LARGE(C33:J33,1)+LARGE(C33:J33,2)+LARGE(C33:J33,3)+LARGE(C33:J33,4)</f>
        <v>1</v>
      </c>
    </row>
    <row r="34" spans="1:11" ht="14.25" customHeight="1">
      <c r="A34" s="27">
        <f t="shared" si="1"/>
        <v>31</v>
      </c>
      <c r="B34" s="23" t="s">
        <v>153</v>
      </c>
      <c r="C34" s="24">
        <f>IF(ISNA(VLOOKUP($B34,sep,6,FALSE)),0,VLOOKUP($B34,sep,6,FALSE))</f>
        <v>0</v>
      </c>
      <c r="D34" s="24">
        <f>IF(ISNA(VLOOKUP($B34,oct,6,FALSE)),0,VLOOKUP($B34,oct,6,FALSE))</f>
        <v>0</v>
      </c>
      <c r="E34" s="24">
        <f>IF(ISNA(VLOOKUP($B34,nov,6,FALSE)),0,VLOOKUP($B34,nov,6,FALSE))</f>
        <v>0</v>
      </c>
      <c r="F34" s="24">
        <f>IF(ISNA(VLOOKUP($B34,dec,6,FALSE)),0,VLOOKUP($B34,dec,6,FALSE))</f>
        <v>0</v>
      </c>
      <c r="G34" s="24">
        <f>IF(ISNA(VLOOKUP($B34,jan,6,FALSE)),0,VLOOKUP($B34,jan,6,FALSE))</f>
        <v>0</v>
      </c>
      <c r="H34" s="24">
        <f>IF(ISNA(VLOOKUP($B34,feb,6,FALSE)),0,VLOOKUP($B34,feb,6,FALSE))</f>
        <v>1</v>
      </c>
      <c r="K34" s="26">
        <f>LARGE(C34:J34,1)+LARGE(C34:J34,2)+LARGE(C34:J34,3)+LARGE(C34:J34,4)</f>
        <v>1</v>
      </c>
    </row>
    <row r="35" spans="1:11" ht="14.25" customHeight="1">
      <c r="A35" s="27">
        <f t="shared" si="1"/>
        <v>32</v>
      </c>
      <c r="B35" s="23" t="s">
        <v>155</v>
      </c>
      <c r="C35" s="24">
        <f>IF(ISNA(VLOOKUP($B35,sep,6,FALSE)),0,VLOOKUP($B35,sep,6,FALSE))</f>
        <v>0</v>
      </c>
      <c r="D35" s="24">
        <f>IF(ISNA(VLOOKUP($B35,oct,6,FALSE)),0,VLOOKUP($B35,oct,6,FALSE))</f>
        <v>0</v>
      </c>
      <c r="E35" s="24">
        <f>IF(ISNA(VLOOKUP($B35,nov,6,FALSE)),0,VLOOKUP($B35,nov,6,FALSE))</f>
        <v>0</v>
      </c>
      <c r="F35" s="24">
        <f>IF(ISNA(VLOOKUP($B35,dec,6,FALSE)),0,VLOOKUP($B35,dec,6,FALSE))</f>
        <v>0</v>
      </c>
      <c r="G35" s="24">
        <f>IF(ISNA(VLOOKUP($B35,jan,6,FALSE)),0,VLOOKUP($B35,jan,6,FALSE))</f>
        <v>0</v>
      </c>
      <c r="H35" s="24">
        <f>IF(ISNA(VLOOKUP($B35,feb,6,FALSE)),0,VLOOKUP($B35,feb,6,FALSE))</f>
        <v>1</v>
      </c>
      <c r="K35" s="26">
        <f>LARGE(C35:J35,1)+LARGE(C35:J35,2)+LARGE(C35:J35,3)+LARGE(C35:J35,4)</f>
        <v>1</v>
      </c>
    </row>
    <row r="36" spans="1:11" ht="14.25" customHeight="1">
      <c r="A36" s="27">
        <f t="shared" si="1"/>
        <v>33</v>
      </c>
      <c r="B36" s="23" t="s">
        <v>156</v>
      </c>
      <c r="C36" s="24">
        <f>IF(ISNA(VLOOKUP($B36,sep,6,FALSE)),0,VLOOKUP($B36,sep,6,FALSE))</f>
        <v>0</v>
      </c>
      <c r="D36" s="24">
        <f>IF(ISNA(VLOOKUP($B36,oct,6,FALSE)),0,VLOOKUP($B36,oct,6,FALSE))</f>
        <v>0</v>
      </c>
      <c r="E36" s="24">
        <f>IF(ISNA(VLOOKUP($B36,nov,6,FALSE)),0,VLOOKUP($B36,nov,6,FALSE))</f>
        <v>0</v>
      </c>
      <c r="F36" s="24">
        <f>IF(ISNA(VLOOKUP($B36,dec,6,FALSE)),0,VLOOKUP($B36,dec,6,FALSE))</f>
        <v>0</v>
      </c>
      <c r="G36" s="24">
        <f>IF(ISNA(VLOOKUP($B36,jan,6,FALSE)),0,VLOOKUP($B36,jan,6,FALSE))</f>
        <v>0</v>
      </c>
      <c r="H36" s="24">
        <f>IF(ISNA(VLOOKUP($B36,feb,6,FALSE)),0,VLOOKUP($B36,feb,6,FALSE))</f>
        <v>1</v>
      </c>
      <c r="K36" s="26">
        <f>LARGE(C36:J36,1)+LARGE(C36:J36,2)+LARGE(C36:J36,3)+LARGE(C36:J36,4)</f>
        <v>1</v>
      </c>
    </row>
    <row r="37" spans="1:11" ht="14.25" customHeight="1">
      <c r="A37" s="27">
        <f t="shared" si="1"/>
        <v>34</v>
      </c>
      <c r="B37" s="23" t="s">
        <v>77</v>
      </c>
      <c r="C37" s="24">
        <f>IF(ISNA(VLOOKUP($B37,sep,6,FALSE)),0,VLOOKUP($B37,sep,6,FALSE))</f>
        <v>0</v>
      </c>
      <c r="D37" s="24">
        <f>IF(ISNA(VLOOKUP($B37,oct,6,FALSE)),0,VLOOKUP($B37,oct,6,FALSE))</f>
        <v>0</v>
      </c>
      <c r="E37" s="24">
        <f>IF(ISNA(VLOOKUP($B37,nov,6,FALSE)),0,VLOOKUP($B37,nov,6,FALSE))</f>
        <v>1</v>
      </c>
      <c r="F37" s="24">
        <f>IF(ISNA(VLOOKUP($B37,dec,6,FALSE)),0,VLOOKUP($B37,dec,6,FALSE))</f>
        <v>0</v>
      </c>
      <c r="G37" s="24">
        <f>IF(ISNA(VLOOKUP($B37,jan,6,FALSE)),0,VLOOKUP($B37,jan,6,FALSE))</f>
        <v>0</v>
      </c>
      <c r="H37" s="24">
        <f>IF(ISNA(VLOOKUP($B37,feb,6,FALSE)),0,VLOOKUP($B37,feb,6,FALSE))</f>
        <v>0</v>
      </c>
      <c r="K37" s="26">
        <f>LARGE(C37:J37,1)+LARGE(C37:J37,2)+LARGE(C37:J37,3)+LARGE(C37:J37,4)</f>
        <v>1</v>
      </c>
    </row>
    <row r="38" spans="1:11" ht="14.25" customHeight="1">
      <c r="A38" s="27">
        <f t="shared" si="1"/>
        <v>35</v>
      </c>
      <c r="B38" s="23" t="s">
        <v>73</v>
      </c>
      <c r="C38" s="24">
        <f>IF(ISNA(VLOOKUP($B38,sep,6,FALSE)),0,VLOOKUP($B38,sep,6,FALSE))</f>
        <v>0</v>
      </c>
      <c r="D38" s="24">
        <f>IF(ISNA(VLOOKUP($B38,oct,6,FALSE)),0,VLOOKUP($B38,oct,6,FALSE))</f>
        <v>0</v>
      </c>
      <c r="E38" s="24">
        <f>IF(ISNA(VLOOKUP($B38,nov,6,FALSE)),0,VLOOKUP($B38,nov,6,FALSE))</f>
        <v>1</v>
      </c>
      <c r="F38" s="24">
        <f>IF(ISNA(VLOOKUP($B38,dec,6,FALSE)),0,VLOOKUP($B38,dec,6,FALSE))</f>
        <v>0</v>
      </c>
      <c r="G38" s="24">
        <f>IF(ISNA(VLOOKUP($B38,jan,6,FALSE)),0,VLOOKUP($B38,jan,6,FALSE))</f>
        <v>0</v>
      </c>
      <c r="H38" s="24">
        <f>IF(ISNA(VLOOKUP($B38,feb,6,FALSE)),0,VLOOKUP($B38,feb,6,FALSE))</f>
        <v>0</v>
      </c>
      <c r="K38" s="26">
        <f>LARGE(C38:J38,1)+LARGE(C38:J38,2)+LARGE(C38:J38,3)+LARGE(C38:J38,4)</f>
        <v>1</v>
      </c>
    </row>
    <row r="39" spans="1:11" ht="14.25" customHeight="1">
      <c r="A39" s="27">
        <f t="shared" si="1"/>
        <v>36</v>
      </c>
      <c r="B39" s="23" t="s">
        <v>159</v>
      </c>
      <c r="C39" s="24">
        <f>IF(ISNA(VLOOKUP($B39,sep,6,FALSE)),0,VLOOKUP($B39,sep,6,FALSE))</f>
        <v>0</v>
      </c>
      <c r="D39" s="24">
        <f>IF(ISNA(VLOOKUP($B39,oct,6,FALSE)),0,VLOOKUP($B39,oct,6,FALSE))</f>
        <v>0</v>
      </c>
      <c r="E39" s="24">
        <f>IF(ISNA(VLOOKUP($B39,nov,6,FALSE)),0,VLOOKUP($B39,nov,6,FALSE))</f>
        <v>0</v>
      </c>
      <c r="F39" s="24">
        <f>IF(ISNA(VLOOKUP($B39,dec,6,FALSE)),0,VLOOKUP($B39,dec,6,FALSE))</f>
        <v>0</v>
      </c>
      <c r="G39" s="24">
        <f>IF(ISNA(VLOOKUP($B39,jan,6,FALSE)),0,VLOOKUP($B39,jan,6,FALSE))</f>
        <v>0</v>
      </c>
      <c r="H39" s="24">
        <f>IF(ISNA(VLOOKUP($B39,feb,6,FALSE)),0,VLOOKUP($B39,feb,6,FALSE))</f>
        <v>1</v>
      </c>
      <c r="K39" s="26">
        <f>LARGE(C39:J39,1)+LARGE(C39:J39,2)+LARGE(C39:J39,3)+LARGE(C39:J39,4)</f>
        <v>1</v>
      </c>
    </row>
    <row r="40" spans="1:11" ht="14.25" customHeight="1">
      <c r="A40" s="27">
        <f t="shared" si="1"/>
        <v>37</v>
      </c>
      <c r="B40" s="23" t="s">
        <v>70</v>
      </c>
      <c r="C40" s="24">
        <f>IF(ISNA(VLOOKUP($B40,sep,6,FALSE)),0,VLOOKUP($B40,sep,6,FALSE))</f>
        <v>0</v>
      </c>
      <c r="D40" s="24">
        <f>IF(ISNA(VLOOKUP($B40,oct,6,FALSE)),0,VLOOKUP($B40,oct,6,FALSE))</f>
        <v>0</v>
      </c>
      <c r="E40" s="24">
        <f>IF(ISNA(VLOOKUP($B40,nov,6,FALSE)),0,VLOOKUP($B40,nov,6,FALSE))</f>
        <v>1</v>
      </c>
      <c r="F40" s="24">
        <f>IF(ISNA(VLOOKUP($B40,dec,6,FALSE)),0,VLOOKUP($B40,dec,6,FALSE))</f>
        <v>0</v>
      </c>
      <c r="G40" s="24">
        <f>IF(ISNA(VLOOKUP($B40,jan,6,FALSE)),0,VLOOKUP($B40,jan,6,FALSE))</f>
        <v>0</v>
      </c>
      <c r="H40" s="24">
        <f>IF(ISNA(VLOOKUP($B40,feb,6,FALSE)),0,VLOOKUP($B40,feb,6,FALSE))</f>
        <v>0</v>
      </c>
      <c r="K40" s="26">
        <f>LARGE(C40:J40,1)+LARGE(C40:J40,2)+LARGE(C40:J40,3)+LARGE(C40:J40,4)</f>
        <v>1</v>
      </c>
    </row>
    <row r="41" spans="1:11" ht="14.25" customHeight="1">
      <c r="A41" s="27">
        <f t="shared" si="1"/>
        <v>38</v>
      </c>
      <c r="B41" s="23" t="s">
        <v>118</v>
      </c>
      <c r="C41" s="24">
        <f>IF(ISNA(VLOOKUP($B41,sep,6,FALSE)),0,VLOOKUP($B41,sep,6,FALSE))</f>
        <v>0</v>
      </c>
      <c r="D41" s="24">
        <f>IF(ISNA(VLOOKUP($B41,oct,6,FALSE)),0,VLOOKUP($B41,oct,6,FALSE))</f>
        <v>0</v>
      </c>
      <c r="E41" s="24">
        <f>IF(ISNA(VLOOKUP($B41,nov,6,FALSE)),0,VLOOKUP($B41,nov,6,FALSE))</f>
        <v>0</v>
      </c>
      <c r="F41" s="24">
        <f>IF(ISNA(VLOOKUP($B41,dec,6,FALSE)),0,VLOOKUP($B41,dec,6,FALSE))</f>
        <v>0</v>
      </c>
      <c r="G41" s="24">
        <f>IF(ISNA(VLOOKUP($B41,jan,6,FALSE)),0,VLOOKUP($B41,jan,6,FALSE))</f>
        <v>1</v>
      </c>
      <c r="H41" s="24">
        <f>IF(ISNA(VLOOKUP($B41,feb,6,FALSE)),0,VLOOKUP($B41,feb,6,FALSE))</f>
        <v>0</v>
      </c>
      <c r="K41" s="26">
        <f>LARGE(C41:J41,1)+LARGE(C41:J41,2)+LARGE(C41:J41,3)+LARGE(C41:J41,4)</f>
        <v>1</v>
      </c>
    </row>
    <row r="42" spans="1:11" ht="14.25" customHeight="1">
      <c r="A42" s="27">
        <f t="shared" si="1"/>
        <v>39</v>
      </c>
      <c r="B42" s="23" t="s">
        <v>29</v>
      </c>
      <c r="C42" s="24">
        <f>IF(ISNA(VLOOKUP($B42,sep,6,FALSE)),0,VLOOKUP($B42,sep,6,FALSE))</f>
        <v>1</v>
      </c>
      <c r="D42" s="24">
        <f>IF(ISNA(VLOOKUP($B42,oct,6,FALSE)),0,VLOOKUP($B42,oct,6,FALSE))</f>
        <v>0</v>
      </c>
      <c r="E42" s="24">
        <f>IF(ISNA(VLOOKUP($B42,nov,6,FALSE)),0,VLOOKUP($B42,nov,6,FALSE))</f>
        <v>0</v>
      </c>
      <c r="F42" s="24">
        <f>IF(ISNA(VLOOKUP($B42,dec,6,FALSE)),0,VLOOKUP($B42,dec,6,FALSE))</f>
        <v>0</v>
      </c>
      <c r="G42" s="24">
        <f>IF(ISNA(VLOOKUP($B42,jan,6,FALSE)),0,VLOOKUP($B42,jan,6,FALSE))</f>
        <v>0</v>
      </c>
      <c r="H42" s="24">
        <f>IF(ISNA(VLOOKUP($B42,feb,6,FALSE)),0,VLOOKUP($B42,feb,6,FALSE))</f>
        <v>0</v>
      </c>
      <c r="K42" s="26">
        <f>LARGE(C42:J42,1)+LARGE(C42:J42,2)+LARGE(C42:J42,3)+LARGE(C42:J42,4)</f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18" sqref="B18"/>
    </sheetView>
  </sheetViews>
  <sheetFormatPr defaultColWidth="9.140625" defaultRowHeight="12.75"/>
  <cols>
    <col min="1" max="1" width="5.57421875" style="3" bestFit="1" customWidth="1"/>
    <col min="2" max="2" width="23.7109375" style="16" bestFit="1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21</v>
      </c>
    </row>
    <row r="2" spans="1:7" s="2" customFormat="1" ht="12.75" customHeight="1">
      <c r="A2" s="31" t="s">
        <v>23</v>
      </c>
      <c r="B2" s="33" t="s">
        <v>32</v>
      </c>
      <c r="C2" s="37" t="s">
        <v>33</v>
      </c>
      <c r="D2" s="35" t="s">
        <v>12</v>
      </c>
      <c r="E2" s="31" t="s">
        <v>13</v>
      </c>
      <c r="F2" s="31" t="s">
        <v>26</v>
      </c>
      <c r="G2" s="31" t="s">
        <v>27</v>
      </c>
    </row>
    <row r="3" spans="1:7" s="2" customFormat="1" ht="14.25" thickBot="1">
      <c r="A3" s="32" t="s">
        <v>20</v>
      </c>
      <c r="B3" s="34"/>
      <c r="C3" s="38"/>
      <c r="D3" s="36"/>
      <c r="E3" s="32"/>
      <c r="F3" s="32" t="s">
        <v>24</v>
      </c>
      <c r="G3" s="32" t="s">
        <v>25</v>
      </c>
    </row>
    <row r="4" spans="1:7" ht="15">
      <c r="A4" s="15" t="s">
        <v>36</v>
      </c>
      <c r="B4" s="17" t="s">
        <v>28</v>
      </c>
      <c r="C4" s="7">
        <v>310</v>
      </c>
      <c r="D4" s="8">
        <v>0</v>
      </c>
      <c r="E4" s="4">
        <v>310</v>
      </c>
      <c r="F4" s="9"/>
      <c r="G4" s="9">
        <v>10</v>
      </c>
    </row>
    <row r="5" spans="1:7" ht="15">
      <c r="A5" s="4">
        <v>5</v>
      </c>
      <c r="B5" s="18" t="s">
        <v>8</v>
      </c>
      <c r="C5" s="9">
        <v>340</v>
      </c>
      <c r="D5" s="10">
        <v>0</v>
      </c>
      <c r="E5" s="4">
        <v>340</v>
      </c>
      <c r="F5" s="9">
        <v>6</v>
      </c>
      <c r="G5" s="9"/>
    </row>
    <row r="6" spans="1:7" ht="15">
      <c r="A6" s="15" t="s">
        <v>34</v>
      </c>
      <c r="B6" s="18" t="s">
        <v>22</v>
      </c>
      <c r="C6" s="9">
        <v>360</v>
      </c>
      <c r="D6" s="10">
        <v>0</v>
      </c>
      <c r="E6" s="4">
        <v>360</v>
      </c>
      <c r="F6" s="9">
        <v>8</v>
      </c>
      <c r="G6" s="9"/>
    </row>
    <row r="7" spans="1:7" ht="15">
      <c r="A7" s="4">
        <v>8</v>
      </c>
      <c r="B7" s="18" t="s">
        <v>4</v>
      </c>
      <c r="C7" s="9">
        <v>320</v>
      </c>
      <c r="D7" s="10">
        <v>0</v>
      </c>
      <c r="E7" s="4">
        <v>320</v>
      </c>
      <c r="F7" s="9">
        <v>4</v>
      </c>
      <c r="G7" s="9"/>
    </row>
    <row r="8" spans="1:7" ht="15">
      <c r="A8" s="15" t="s">
        <v>34</v>
      </c>
      <c r="B8" s="18" t="s">
        <v>2</v>
      </c>
      <c r="C8" s="9">
        <v>380</v>
      </c>
      <c r="D8" s="10">
        <v>20</v>
      </c>
      <c r="E8" s="4">
        <v>360</v>
      </c>
      <c r="F8" s="9">
        <v>8</v>
      </c>
      <c r="G8" s="9"/>
    </row>
    <row r="9" spans="1:7" ht="15">
      <c r="A9" s="4">
        <v>23</v>
      </c>
      <c r="B9" s="18" t="s">
        <v>15</v>
      </c>
      <c r="C9" s="9">
        <v>150</v>
      </c>
      <c r="D9" s="10">
        <v>0</v>
      </c>
      <c r="E9" s="4">
        <v>150</v>
      </c>
      <c r="F9" s="9">
        <v>1</v>
      </c>
      <c r="G9" s="9"/>
    </row>
    <row r="10" spans="1:7" ht="15">
      <c r="A10" s="15" t="s">
        <v>37</v>
      </c>
      <c r="B10" s="18" t="s">
        <v>18</v>
      </c>
      <c r="C10" s="9">
        <v>270</v>
      </c>
      <c r="D10" s="10">
        <v>0</v>
      </c>
      <c r="E10" s="4">
        <v>270</v>
      </c>
      <c r="F10" s="9">
        <v>2</v>
      </c>
      <c r="G10" s="9"/>
    </row>
    <row r="11" spans="1:7" ht="15">
      <c r="A11" s="4">
        <v>18</v>
      </c>
      <c r="B11" s="18" t="s">
        <v>31</v>
      </c>
      <c r="C11" s="9">
        <v>240</v>
      </c>
      <c r="D11" s="10">
        <v>0</v>
      </c>
      <c r="E11" s="4">
        <v>240</v>
      </c>
      <c r="F11" s="9"/>
      <c r="G11" s="9">
        <v>5</v>
      </c>
    </row>
    <row r="12" spans="1:7" ht="15">
      <c r="A12" s="15" t="s">
        <v>35</v>
      </c>
      <c r="B12" s="18" t="s">
        <v>11</v>
      </c>
      <c r="C12" s="9">
        <v>330</v>
      </c>
      <c r="D12" s="10">
        <v>0</v>
      </c>
      <c r="E12" s="4">
        <v>330</v>
      </c>
      <c r="F12" s="9">
        <v>5</v>
      </c>
      <c r="G12" s="9"/>
    </row>
    <row r="13" spans="1:7" ht="15">
      <c r="A13" s="15" t="s">
        <v>38</v>
      </c>
      <c r="B13" s="17" t="s">
        <v>61</v>
      </c>
      <c r="C13" s="9">
        <v>260</v>
      </c>
      <c r="D13" s="10">
        <v>0</v>
      </c>
      <c r="E13" s="4">
        <v>260</v>
      </c>
      <c r="F13" s="9"/>
      <c r="G13" s="9">
        <v>7</v>
      </c>
    </row>
    <row r="14" spans="1:7" ht="15">
      <c r="A14" s="15" t="s">
        <v>38</v>
      </c>
      <c r="B14" s="18" t="s">
        <v>30</v>
      </c>
      <c r="C14" s="9">
        <v>260</v>
      </c>
      <c r="D14" s="10">
        <v>0</v>
      </c>
      <c r="E14" s="4">
        <v>260</v>
      </c>
      <c r="F14" s="9"/>
      <c r="G14" s="9">
        <v>7</v>
      </c>
    </row>
    <row r="15" spans="1:7" ht="15">
      <c r="A15" s="15" t="s">
        <v>39</v>
      </c>
      <c r="B15" s="18" t="s">
        <v>14</v>
      </c>
      <c r="C15" s="9">
        <v>230</v>
      </c>
      <c r="D15" s="10">
        <v>0</v>
      </c>
      <c r="E15" s="4">
        <v>230</v>
      </c>
      <c r="F15" s="9"/>
      <c r="G15" s="9">
        <v>4</v>
      </c>
    </row>
    <row r="16" spans="1:7" ht="15">
      <c r="A16" s="15" t="s">
        <v>37</v>
      </c>
      <c r="B16" s="18" t="s">
        <v>9</v>
      </c>
      <c r="C16" s="9">
        <v>270</v>
      </c>
      <c r="D16" s="10">
        <v>0</v>
      </c>
      <c r="E16" s="4">
        <v>270</v>
      </c>
      <c r="F16" s="9">
        <v>2</v>
      </c>
      <c r="G16" s="9"/>
    </row>
    <row r="17" spans="1:7" ht="15">
      <c r="A17" s="4">
        <v>22</v>
      </c>
      <c r="B17" s="18" t="s">
        <v>101</v>
      </c>
      <c r="C17" s="9">
        <v>220</v>
      </c>
      <c r="D17" s="10">
        <v>20</v>
      </c>
      <c r="E17" s="4">
        <v>200</v>
      </c>
      <c r="F17" s="9"/>
      <c r="G17" s="9">
        <v>2</v>
      </c>
    </row>
    <row r="18" spans="1:7" ht="15">
      <c r="A18" s="15" t="s">
        <v>39</v>
      </c>
      <c r="B18" s="18" t="s">
        <v>10</v>
      </c>
      <c r="C18" s="9">
        <v>290</v>
      </c>
      <c r="D18" s="10">
        <v>60</v>
      </c>
      <c r="E18" s="4">
        <v>230</v>
      </c>
      <c r="F18" s="9">
        <v>1</v>
      </c>
      <c r="G18" s="9"/>
    </row>
    <row r="19" spans="1:7" ht="15">
      <c r="A19" s="4">
        <v>1</v>
      </c>
      <c r="B19" s="18" t="s">
        <v>3</v>
      </c>
      <c r="C19" s="9">
        <v>470</v>
      </c>
      <c r="D19" s="10">
        <v>0</v>
      </c>
      <c r="E19" s="4">
        <v>470</v>
      </c>
      <c r="F19" s="9">
        <v>12</v>
      </c>
      <c r="G19" s="9"/>
    </row>
    <row r="20" spans="1:7" ht="15">
      <c r="A20" s="4">
        <v>25</v>
      </c>
      <c r="B20" s="18" t="s">
        <v>19</v>
      </c>
      <c r="C20" s="9">
        <v>100</v>
      </c>
      <c r="D20" s="10">
        <v>0</v>
      </c>
      <c r="E20" s="4">
        <v>100</v>
      </c>
      <c r="F20" s="9">
        <v>1</v>
      </c>
      <c r="G20" s="9"/>
    </row>
    <row r="21" spans="1:7" ht="15">
      <c r="A21" s="4" t="s">
        <v>82</v>
      </c>
      <c r="B21" s="18" t="s">
        <v>45</v>
      </c>
      <c r="C21" s="9"/>
      <c r="D21" s="10"/>
      <c r="E21" s="4"/>
      <c r="F21" s="9"/>
      <c r="G21" s="9">
        <v>12</v>
      </c>
    </row>
    <row r="22" spans="1:7" ht="15">
      <c r="A22" s="15" t="s">
        <v>35</v>
      </c>
      <c r="B22" s="18" t="s">
        <v>17</v>
      </c>
      <c r="C22" s="9">
        <v>350</v>
      </c>
      <c r="D22" s="10">
        <v>20</v>
      </c>
      <c r="E22" s="4">
        <v>330</v>
      </c>
      <c r="F22" s="9"/>
      <c r="G22" s="9">
        <v>12</v>
      </c>
    </row>
    <row r="23" spans="1:7" ht="15">
      <c r="A23" s="4">
        <v>21</v>
      </c>
      <c r="B23" s="18" t="s">
        <v>7</v>
      </c>
      <c r="C23" s="9">
        <v>300</v>
      </c>
      <c r="D23" s="10">
        <v>80</v>
      </c>
      <c r="E23" s="4">
        <v>220</v>
      </c>
      <c r="F23" s="9"/>
      <c r="G23" s="9">
        <v>3</v>
      </c>
    </row>
    <row r="24" spans="1:7" ht="15">
      <c r="A24" s="4">
        <v>2</v>
      </c>
      <c r="B24" s="18" t="s">
        <v>16</v>
      </c>
      <c r="C24" s="9">
        <v>370</v>
      </c>
      <c r="D24" s="10">
        <v>0</v>
      </c>
      <c r="E24" s="4">
        <v>370</v>
      </c>
      <c r="F24" s="9">
        <v>10</v>
      </c>
      <c r="G24" s="9"/>
    </row>
    <row r="25" spans="1:7" ht="15">
      <c r="A25" s="15" t="s">
        <v>37</v>
      </c>
      <c r="B25" s="18" t="s">
        <v>6</v>
      </c>
      <c r="C25" s="9">
        <v>270</v>
      </c>
      <c r="D25" s="10">
        <v>0</v>
      </c>
      <c r="E25" s="4">
        <v>270</v>
      </c>
      <c r="F25" s="9"/>
      <c r="G25" s="9">
        <v>8</v>
      </c>
    </row>
    <row r="26" spans="1:7" ht="15">
      <c r="A26" s="15" t="s">
        <v>37</v>
      </c>
      <c r="B26" s="18" t="s">
        <v>0</v>
      </c>
      <c r="C26" s="9">
        <v>310</v>
      </c>
      <c r="D26" s="10">
        <v>40</v>
      </c>
      <c r="E26" s="4">
        <v>270</v>
      </c>
      <c r="F26" s="9">
        <v>2</v>
      </c>
      <c r="G26" s="9"/>
    </row>
    <row r="27" spans="1:7" ht="15">
      <c r="A27" s="15" t="s">
        <v>36</v>
      </c>
      <c r="B27" s="18" t="s">
        <v>5</v>
      </c>
      <c r="C27" s="9">
        <v>330</v>
      </c>
      <c r="D27" s="10">
        <v>20</v>
      </c>
      <c r="E27" s="4">
        <v>310</v>
      </c>
      <c r="F27" s="9">
        <v>3</v>
      </c>
      <c r="G27" s="9"/>
    </row>
    <row r="28" spans="1:7" ht="15">
      <c r="A28" s="21" t="s">
        <v>37</v>
      </c>
      <c r="B28" s="19" t="s">
        <v>1</v>
      </c>
      <c r="C28" s="11">
        <v>270</v>
      </c>
      <c r="D28" s="12">
        <v>0</v>
      </c>
      <c r="E28" s="5">
        <v>270</v>
      </c>
      <c r="F28" s="11">
        <v>2</v>
      </c>
      <c r="G28" s="11"/>
    </row>
    <row r="29" spans="1:7" ht="15.75" thickBot="1">
      <c r="A29" s="6">
        <v>24</v>
      </c>
      <c r="B29" s="20" t="s">
        <v>29</v>
      </c>
      <c r="C29" s="13">
        <v>150</v>
      </c>
      <c r="D29" s="14">
        <v>40</v>
      </c>
      <c r="E29" s="6">
        <v>110</v>
      </c>
      <c r="F29" s="13"/>
      <c r="G29" s="13">
        <v>1</v>
      </c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7" sqref="B17"/>
    </sheetView>
  </sheetViews>
  <sheetFormatPr defaultColWidth="9.140625" defaultRowHeight="12.75"/>
  <cols>
    <col min="1" max="1" width="5.57421875" style="3" bestFit="1" customWidth="1"/>
    <col min="2" max="2" width="24.85156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21</v>
      </c>
    </row>
    <row r="2" spans="1:7" s="2" customFormat="1" ht="12.75" customHeight="1">
      <c r="A2" s="31" t="s">
        <v>23</v>
      </c>
      <c r="B2" s="33" t="s">
        <v>32</v>
      </c>
      <c r="C2" s="37" t="s">
        <v>33</v>
      </c>
      <c r="D2" s="35" t="s">
        <v>12</v>
      </c>
      <c r="E2" s="31" t="s">
        <v>13</v>
      </c>
      <c r="F2" s="31" t="s">
        <v>26</v>
      </c>
      <c r="G2" s="31" t="s">
        <v>27</v>
      </c>
    </row>
    <row r="3" spans="1:7" s="2" customFormat="1" ht="14.25" thickBot="1">
      <c r="A3" s="32" t="s">
        <v>20</v>
      </c>
      <c r="B3" s="34"/>
      <c r="C3" s="38"/>
      <c r="D3" s="36"/>
      <c r="E3" s="32"/>
      <c r="F3" s="32" t="s">
        <v>24</v>
      </c>
      <c r="G3" s="32" t="s">
        <v>25</v>
      </c>
    </row>
    <row r="4" spans="1:7" ht="15">
      <c r="A4" s="4">
        <v>10</v>
      </c>
      <c r="B4" s="17" t="s">
        <v>28</v>
      </c>
      <c r="C4" s="7">
        <v>350</v>
      </c>
      <c r="D4" s="8">
        <v>0</v>
      </c>
      <c r="E4" s="4">
        <v>350</v>
      </c>
      <c r="F4" s="9"/>
      <c r="G4" s="9">
        <v>10</v>
      </c>
    </row>
    <row r="5" spans="1:7" ht="15">
      <c r="A5" s="15" t="s">
        <v>52</v>
      </c>
      <c r="B5" s="17" t="s">
        <v>22</v>
      </c>
      <c r="C5" s="7">
        <v>380</v>
      </c>
      <c r="D5" s="8">
        <v>20</v>
      </c>
      <c r="E5" s="4">
        <v>360</v>
      </c>
      <c r="F5" s="9">
        <v>4</v>
      </c>
      <c r="G5" s="9"/>
    </row>
    <row r="6" spans="1:7" ht="15">
      <c r="A6" s="15" t="s">
        <v>35</v>
      </c>
      <c r="B6" s="17" t="s">
        <v>42</v>
      </c>
      <c r="C6" s="7">
        <v>370</v>
      </c>
      <c r="D6" s="8">
        <v>0</v>
      </c>
      <c r="E6" s="4">
        <v>370</v>
      </c>
      <c r="F6" s="9">
        <v>5</v>
      </c>
      <c r="G6" s="9"/>
    </row>
    <row r="7" spans="1:7" ht="15">
      <c r="A7" s="15" t="s">
        <v>53</v>
      </c>
      <c r="B7" s="17" t="s">
        <v>44</v>
      </c>
      <c r="C7" s="7">
        <v>260</v>
      </c>
      <c r="D7" s="8">
        <v>0</v>
      </c>
      <c r="E7" s="4">
        <v>260</v>
      </c>
      <c r="F7" s="9"/>
      <c r="G7" s="9">
        <v>7</v>
      </c>
    </row>
    <row r="8" spans="1:7" ht="15">
      <c r="A8" s="15" t="s">
        <v>34</v>
      </c>
      <c r="B8" s="17" t="s">
        <v>15</v>
      </c>
      <c r="C8" s="7">
        <v>410</v>
      </c>
      <c r="D8" s="8">
        <v>20</v>
      </c>
      <c r="E8" s="4">
        <v>390</v>
      </c>
      <c r="F8" s="9">
        <v>8</v>
      </c>
      <c r="G8" s="9"/>
    </row>
    <row r="9" spans="1:7" ht="15">
      <c r="A9" s="4">
        <v>23</v>
      </c>
      <c r="B9" s="17" t="s">
        <v>50</v>
      </c>
      <c r="C9" s="7">
        <v>250</v>
      </c>
      <c r="D9" s="8">
        <v>60</v>
      </c>
      <c r="E9" s="4">
        <v>190</v>
      </c>
      <c r="F9" s="9"/>
      <c r="G9" s="9">
        <v>2</v>
      </c>
    </row>
    <row r="10" spans="1:7" ht="15">
      <c r="A10" s="15" t="s">
        <v>54</v>
      </c>
      <c r="B10" s="17" t="s">
        <v>48</v>
      </c>
      <c r="C10" s="7">
        <v>220</v>
      </c>
      <c r="D10" s="8">
        <v>0</v>
      </c>
      <c r="E10" s="4">
        <v>220</v>
      </c>
      <c r="F10" s="9"/>
      <c r="G10" s="9">
        <v>5</v>
      </c>
    </row>
    <row r="11" spans="1:7" ht="15">
      <c r="A11" s="4">
        <v>22</v>
      </c>
      <c r="B11" s="17" t="s">
        <v>100</v>
      </c>
      <c r="C11" s="7">
        <v>220</v>
      </c>
      <c r="D11" s="8">
        <v>20</v>
      </c>
      <c r="E11" s="4">
        <v>200</v>
      </c>
      <c r="F11" s="9">
        <v>1</v>
      </c>
      <c r="G11" s="9"/>
    </row>
    <row r="12" spans="1:7" ht="15">
      <c r="A12" s="4">
        <v>11</v>
      </c>
      <c r="B12" s="17" t="s">
        <v>18</v>
      </c>
      <c r="C12" s="7">
        <v>350</v>
      </c>
      <c r="D12" s="8">
        <v>20</v>
      </c>
      <c r="E12" s="4">
        <v>330</v>
      </c>
      <c r="F12" s="9">
        <v>2</v>
      </c>
      <c r="G12" s="9"/>
    </row>
    <row r="13" spans="1:7" ht="15">
      <c r="A13" s="15" t="s">
        <v>54</v>
      </c>
      <c r="B13" s="17" t="s">
        <v>61</v>
      </c>
      <c r="C13" s="7">
        <v>220</v>
      </c>
      <c r="D13" s="8">
        <v>0</v>
      </c>
      <c r="E13" s="4">
        <v>220</v>
      </c>
      <c r="F13" s="9"/>
      <c r="G13" s="9">
        <v>4</v>
      </c>
    </row>
    <row r="14" spans="1:7" ht="15">
      <c r="A14" s="15" t="s">
        <v>35</v>
      </c>
      <c r="B14" s="17" t="s">
        <v>30</v>
      </c>
      <c r="C14" s="7">
        <v>370</v>
      </c>
      <c r="D14" s="8">
        <v>0</v>
      </c>
      <c r="E14" s="4">
        <v>370</v>
      </c>
      <c r="F14" s="9"/>
      <c r="G14" s="9">
        <v>12</v>
      </c>
    </row>
    <row r="15" spans="1:7" ht="15">
      <c r="A15" s="4">
        <v>5</v>
      </c>
      <c r="B15" s="17" t="s">
        <v>41</v>
      </c>
      <c r="C15" s="7">
        <v>380</v>
      </c>
      <c r="D15" s="8">
        <v>0</v>
      </c>
      <c r="E15" s="4">
        <v>380</v>
      </c>
      <c r="F15" s="9">
        <v>6</v>
      </c>
      <c r="G15" s="9"/>
    </row>
    <row r="16" spans="1:7" ht="15">
      <c r="A16" s="15" t="s">
        <v>54</v>
      </c>
      <c r="B16" s="17" t="s">
        <v>47</v>
      </c>
      <c r="C16" s="7">
        <v>220</v>
      </c>
      <c r="D16" s="8">
        <v>0</v>
      </c>
      <c r="E16" s="4">
        <v>220</v>
      </c>
      <c r="F16" s="9">
        <v>1</v>
      </c>
      <c r="G16" s="9"/>
    </row>
    <row r="17" spans="1:7" ht="15">
      <c r="A17" s="4">
        <v>21</v>
      </c>
      <c r="B17" s="17" t="s">
        <v>49</v>
      </c>
      <c r="C17" s="7">
        <v>210</v>
      </c>
      <c r="D17" s="8">
        <v>0</v>
      </c>
      <c r="E17" s="4">
        <v>210</v>
      </c>
      <c r="F17" s="9">
        <v>1</v>
      </c>
      <c r="G17" s="9">
        <v>3</v>
      </c>
    </row>
    <row r="18" spans="1:7" ht="15">
      <c r="A18" s="15" t="s">
        <v>53</v>
      </c>
      <c r="B18" s="17" t="s">
        <v>10</v>
      </c>
      <c r="C18" s="7">
        <v>300</v>
      </c>
      <c r="D18" s="8">
        <v>40</v>
      </c>
      <c r="E18" s="4">
        <v>260</v>
      </c>
      <c r="F18" s="9">
        <v>1</v>
      </c>
      <c r="G18" s="9"/>
    </row>
    <row r="19" spans="1:7" ht="15">
      <c r="A19" s="4">
        <v>1</v>
      </c>
      <c r="B19" s="17" t="s">
        <v>3</v>
      </c>
      <c r="C19" s="7">
        <v>470</v>
      </c>
      <c r="D19" s="8">
        <v>0</v>
      </c>
      <c r="E19" s="4">
        <v>470</v>
      </c>
      <c r="F19" s="9">
        <v>12</v>
      </c>
      <c r="G19" s="9"/>
    </row>
    <row r="20" spans="1:7" ht="15">
      <c r="A20" s="15" t="s">
        <v>34</v>
      </c>
      <c r="B20" s="17" t="s">
        <v>40</v>
      </c>
      <c r="C20" s="7">
        <v>390</v>
      </c>
      <c r="D20" s="8">
        <v>0</v>
      </c>
      <c r="E20" s="4">
        <v>390</v>
      </c>
      <c r="F20" s="9">
        <v>8</v>
      </c>
      <c r="G20" s="9"/>
    </row>
    <row r="21" spans="1:7" ht="15">
      <c r="A21" s="4">
        <v>17</v>
      </c>
      <c r="B21" s="17" t="s">
        <v>46</v>
      </c>
      <c r="C21" s="7">
        <v>340</v>
      </c>
      <c r="D21" s="8">
        <v>100</v>
      </c>
      <c r="E21" s="4">
        <v>240</v>
      </c>
      <c r="F21" s="9">
        <v>1</v>
      </c>
      <c r="G21" s="9"/>
    </row>
    <row r="22" spans="1:7" ht="15">
      <c r="A22" s="4">
        <v>16</v>
      </c>
      <c r="B22" s="17" t="s">
        <v>45</v>
      </c>
      <c r="C22" s="7">
        <v>250</v>
      </c>
      <c r="D22" s="8">
        <v>0</v>
      </c>
      <c r="E22" s="4">
        <v>250</v>
      </c>
      <c r="F22" s="9"/>
      <c r="G22" s="9">
        <v>6</v>
      </c>
    </row>
    <row r="23" spans="1:7" ht="15">
      <c r="A23" s="15" t="s">
        <v>52</v>
      </c>
      <c r="B23" s="17" t="s">
        <v>43</v>
      </c>
      <c r="C23" s="7">
        <v>440</v>
      </c>
      <c r="D23" s="8">
        <v>80</v>
      </c>
      <c r="E23" s="4">
        <v>360</v>
      </c>
      <c r="F23" s="9">
        <v>4</v>
      </c>
      <c r="G23" s="9"/>
    </row>
    <row r="24" spans="1:7" ht="15">
      <c r="A24" s="4" t="s">
        <v>82</v>
      </c>
      <c r="B24" s="17" t="s">
        <v>16</v>
      </c>
      <c r="C24" s="7"/>
      <c r="D24" s="8"/>
      <c r="E24" s="4"/>
      <c r="F24" s="9">
        <v>12</v>
      </c>
      <c r="G24" s="9"/>
    </row>
    <row r="25" spans="1:7" ht="15">
      <c r="A25" s="4">
        <v>12</v>
      </c>
      <c r="B25" s="17" t="s">
        <v>6</v>
      </c>
      <c r="C25" s="7">
        <v>320</v>
      </c>
      <c r="D25" s="8">
        <v>0</v>
      </c>
      <c r="E25" s="4">
        <v>320</v>
      </c>
      <c r="F25" s="9"/>
      <c r="G25" s="9">
        <v>8</v>
      </c>
    </row>
    <row r="26" spans="1:7" ht="15">
      <c r="A26" s="4">
        <v>2</v>
      </c>
      <c r="B26" s="17" t="s">
        <v>0</v>
      </c>
      <c r="C26" s="7">
        <v>430</v>
      </c>
      <c r="D26" s="8">
        <v>0</v>
      </c>
      <c r="E26" s="4">
        <v>430</v>
      </c>
      <c r="F26" s="9">
        <v>10</v>
      </c>
      <c r="G26" s="9"/>
    </row>
    <row r="27" spans="1:7" ht="15">
      <c r="A27" s="4">
        <v>13</v>
      </c>
      <c r="B27" s="17" t="s">
        <v>5</v>
      </c>
      <c r="C27" s="7">
        <v>320</v>
      </c>
      <c r="D27" s="8">
        <v>40</v>
      </c>
      <c r="E27" s="4">
        <v>280</v>
      </c>
      <c r="F27" s="9">
        <v>1</v>
      </c>
      <c r="G27" s="9"/>
    </row>
    <row r="28" spans="1:7" ht="15">
      <c r="A28" s="4">
        <v>24</v>
      </c>
      <c r="B28" s="17" t="s">
        <v>51</v>
      </c>
      <c r="C28" s="7">
        <v>130</v>
      </c>
      <c r="D28" s="8">
        <v>0</v>
      </c>
      <c r="E28" s="4">
        <v>130</v>
      </c>
      <c r="F28" s="9"/>
      <c r="G28" s="9">
        <v>1</v>
      </c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24" sqref="B24"/>
    </sheetView>
  </sheetViews>
  <sheetFormatPr defaultColWidth="9.140625" defaultRowHeight="12.75"/>
  <cols>
    <col min="1" max="1" width="5.57421875" style="3" bestFit="1" customWidth="1"/>
    <col min="2" max="2" width="24.85156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21</v>
      </c>
    </row>
    <row r="2" spans="1:7" s="2" customFormat="1" ht="12.75" customHeight="1">
      <c r="A2" s="31" t="s">
        <v>23</v>
      </c>
      <c r="B2" s="33" t="s">
        <v>32</v>
      </c>
      <c r="C2" s="37" t="s">
        <v>33</v>
      </c>
      <c r="D2" s="35" t="s">
        <v>12</v>
      </c>
      <c r="E2" s="31" t="s">
        <v>13</v>
      </c>
      <c r="F2" s="31" t="s">
        <v>26</v>
      </c>
      <c r="G2" s="31" t="s">
        <v>27</v>
      </c>
    </row>
    <row r="3" spans="1:7" s="2" customFormat="1" ht="14.25" thickBot="1">
      <c r="A3" s="32" t="s">
        <v>20</v>
      </c>
      <c r="B3" s="34"/>
      <c r="C3" s="38"/>
      <c r="D3" s="36"/>
      <c r="E3" s="32"/>
      <c r="F3" s="32" t="s">
        <v>24</v>
      </c>
      <c r="G3" s="32" t="s">
        <v>25</v>
      </c>
    </row>
    <row r="4" spans="1:8" ht="15">
      <c r="A4" s="4">
        <v>7</v>
      </c>
      <c r="B4" s="17" t="s">
        <v>28</v>
      </c>
      <c r="C4" s="7">
        <v>350</v>
      </c>
      <c r="D4" s="8">
        <v>0</v>
      </c>
      <c r="E4" s="4">
        <v>350</v>
      </c>
      <c r="F4" s="9"/>
      <c r="G4" s="9">
        <v>12</v>
      </c>
      <c r="H4" s="22"/>
    </row>
    <row r="5" spans="1:8" ht="15">
      <c r="A5" s="15" t="s">
        <v>59</v>
      </c>
      <c r="B5" s="17" t="s">
        <v>60</v>
      </c>
      <c r="C5" s="7">
        <v>310</v>
      </c>
      <c r="D5" s="8">
        <v>20</v>
      </c>
      <c r="E5" s="4">
        <v>290</v>
      </c>
      <c r="F5" s="9">
        <v>1</v>
      </c>
      <c r="G5" s="9"/>
      <c r="H5" s="22"/>
    </row>
    <row r="6" spans="1:8" ht="15">
      <c r="A6" s="4">
        <v>6</v>
      </c>
      <c r="B6" s="17" t="s">
        <v>42</v>
      </c>
      <c r="C6" s="7">
        <v>360</v>
      </c>
      <c r="D6" s="8">
        <v>0</v>
      </c>
      <c r="E6" s="4">
        <v>360</v>
      </c>
      <c r="F6" s="9">
        <v>5</v>
      </c>
      <c r="G6" s="9"/>
      <c r="H6" s="22"/>
    </row>
    <row r="7" spans="1:8" ht="15">
      <c r="A7" s="15" t="s">
        <v>66</v>
      </c>
      <c r="B7" s="17" t="s">
        <v>44</v>
      </c>
      <c r="C7" s="7">
        <v>240</v>
      </c>
      <c r="D7" s="8">
        <v>0</v>
      </c>
      <c r="E7" s="4">
        <v>240</v>
      </c>
      <c r="F7" s="9"/>
      <c r="G7" s="9">
        <v>5</v>
      </c>
      <c r="H7" s="22"/>
    </row>
    <row r="8" spans="1:8" ht="15">
      <c r="A8" s="4">
        <v>5</v>
      </c>
      <c r="B8" s="17" t="s">
        <v>15</v>
      </c>
      <c r="C8" s="7">
        <v>370</v>
      </c>
      <c r="D8" s="8">
        <v>0</v>
      </c>
      <c r="E8" s="4">
        <v>370</v>
      </c>
      <c r="F8" s="9">
        <v>6</v>
      </c>
      <c r="G8" s="9"/>
      <c r="H8" s="22"/>
    </row>
    <row r="9" spans="1:8" ht="15">
      <c r="A9" s="15" t="s">
        <v>66</v>
      </c>
      <c r="B9" s="17" t="s">
        <v>50</v>
      </c>
      <c r="C9" s="7">
        <v>240</v>
      </c>
      <c r="D9" s="8">
        <v>0</v>
      </c>
      <c r="E9" s="4">
        <v>240</v>
      </c>
      <c r="F9" s="9"/>
      <c r="G9" s="9">
        <v>5</v>
      </c>
      <c r="H9" s="22"/>
    </row>
    <row r="10" spans="1:8" ht="15">
      <c r="A10" s="4">
        <v>25</v>
      </c>
      <c r="B10" s="17" t="s">
        <v>48</v>
      </c>
      <c r="C10" s="7">
        <v>200</v>
      </c>
      <c r="D10" s="8">
        <v>0</v>
      </c>
      <c r="E10" s="4">
        <v>200</v>
      </c>
      <c r="F10" s="9"/>
      <c r="G10" s="9">
        <v>2</v>
      </c>
      <c r="H10" s="22"/>
    </row>
    <row r="11" spans="1:8" ht="15">
      <c r="A11" s="15" t="s">
        <v>66</v>
      </c>
      <c r="B11" s="17" t="s">
        <v>100</v>
      </c>
      <c r="C11" s="7">
        <v>320</v>
      </c>
      <c r="D11" s="8">
        <v>80</v>
      </c>
      <c r="E11" s="4">
        <v>240</v>
      </c>
      <c r="F11" s="9">
        <v>1</v>
      </c>
      <c r="G11" s="9"/>
      <c r="H11" s="22"/>
    </row>
    <row r="12" spans="1:8" ht="15">
      <c r="A12" s="4">
        <v>26</v>
      </c>
      <c r="B12" s="17" t="s">
        <v>69</v>
      </c>
      <c r="C12" s="7">
        <v>180</v>
      </c>
      <c r="D12" s="8">
        <v>0</v>
      </c>
      <c r="E12" s="4">
        <v>180</v>
      </c>
      <c r="F12" s="9">
        <v>1</v>
      </c>
      <c r="G12" s="9"/>
      <c r="H12" s="22"/>
    </row>
    <row r="13" spans="1:8" ht="15">
      <c r="A13" s="15" t="s">
        <v>37</v>
      </c>
      <c r="B13" s="17" t="s">
        <v>57</v>
      </c>
      <c r="C13" s="7">
        <v>300</v>
      </c>
      <c r="D13" s="8">
        <v>0</v>
      </c>
      <c r="E13" s="4">
        <v>300</v>
      </c>
      <c r="F13" s="9">
        <v>1</v>
      </c>
      <c r="G13" s="9"/>
      <c r="H13" s="22"/>
    </row>
    <row r="14" spans="1:8" ht="15">
      <c r="A14" s="4" t="s">
        <v>82</v>
      </c>
      <c r="B14" s="17" t="s">
        <v>11</v>
      </c>
      <c r="C14" s="7"/>
      <c r="D14" s="8"/>
      <c r="E14" s="4"/>
      <c r="F14" s="9">
        <v>12</v>
      </c>
      <c r="G14" s="9"/>
      <c r="H14" s="22"/>
    </row>
    <row r="15" spans="1:8" ht="15">
      <c r="A15" s="15" t="s">
        <v>71</v>
      </c>
      <c r="B15" s="17" t="s">
        <v>72</v>
      </c>
      <c r="C15" s="7">
        <v>130</v>
      </c>
      <c r="D15" s="8">
        <v>0</v>
      </c>
      <c r="E15" s="4">
        <v>130</v>
      </c>
      <c r="F15" s="9">
        <v>1</v>
      </c>
      <c r="G15" s="9"/>
      <c r="H15" s="22"/>
    </row>
    <row r="16" spans="1:8" ht="15">
      <c r="A16" s="15" t="s">
        <v>59</v>
      </c>
      <c r="B16" s="17" t="s">
        <v>61</v>
      </c>
      <c r="C16" s="7">
        <v>290</v>
      </c>
      <c r="D16" s="8">
        <v>0</v>
      </c>
      <c r="E16" s="4">
        <v>290</v>
      </c>
      <c r="F16" s="9"/>
      <c r="G16" s="9">
        <v>10</v>
      </c>
      <c r="H16" s="22"/>
    </row>
    <row r="17" spans="1:8" ht="15">
      <c r="A17" s="4">
        <v>33</v>
      </c>
      <c r="B17" s="17" t="s">
        <v>77</v>
      </c>
      <c r="C17" s="7">
        <v>200</v>
      </c>
      <c r="D17" s="8">
        <v>120</v>
      </c>
      <c r="E17" s="4">
        <v>80</v>
      </c>
      <c r="F17" s="9"/>
      <c r="G17" s="9">
        <v>1</v>
      </c>
      <c r="H17" s="22"/>
    </row>
    <row r="18" spans="1:8" ht="15">
      <c r="A18" s="15" t="s">
        <v>62</v>
      </c>
      <c r="B18" s="17" t="s">
        <v>63</v>
      </c>
      <c r="C18" s="7">
        <v>280</v>
      </c>
      <c r="D18" s="8">
        <v>0</v>
      </c>
      <c r="E18" s="4">
        <v>280</v>
      </c>
      <c r="F18" s="9">
        <v>1</v>
      </c>
      <c r="G18" s="9"/>
      <c r="H18" s="22"/>
    </row>
    <row r="19" spans="1:8" ht="15">
      <c r="A19" s="4">
        <v>4</v>
      </c>
      <c r="B19" s="17" t="s">
        <v>41</v>
      </c>
      <c r="C19" s="7">
        <v>380</v>
      </c>
      <c r="D19" s="8">
        <v>0</v>
      </c>
      <c r="E19" s="4">
        <v>380</v>
      </c>
      <c r="F19" s="9">
        <v>7</v>
      </c>
      <c r="G19" s="9"/>
      <c r="H19" s="22"/>
    </row>
    <row r="20" spans="1:8" ht="15">
      <c r="A20" s="15" t="s">
        <v>71</v>
      </c>
      <c r="B20" s="17" t="s">
        <v>73</v>
      </c>
      <c r="C20" s="7">
        <v>230</v>
      </c>
      <c r="D20" s="8">
        <v>100</v>
      </c>
      <c r="E20" s="4">
        <v>130</v>
      </c>
      <c r="F20" s="9">
        <v>1</v>
      </c>
      <c r="G20" s="9">
        <v>1</v>
      </c>
      <c r="H20" s="22"/>
    </row>
    <row r="21" spans="1:8" ht="15">
      <c r="A21" s="4">
        <v>19</v>
      </c>
      <c r="B21" s="17" t="s">
        <v>65</v>
      </c>
      <c r="C21" s="7">
        <v>260</v>
      </c>
      <c r="D21" s="8">
        <v>0</v>
      </c>
      <c r="E21" s="4">
        <v>260</v>
      </c>
      <c r="F21" s="9"/>
      <c r="G21" s="9">
        <v>6</v>
      </c>
      <c r="H21" s="22"/>
    </row>
    <row r="22" spans="1:8" ht="15">
      <c r="A22" s="15" t="s">
        <v>37</v>
      </c>
      <c r="B22" s="17" t="s">
        <v>58</v>
      </c>
      <c r="C22" s="7">
        <v>300</v>
      </c>
      <c r="D22" s="8">
        <v>0</v>
      </c>
      <c r="E22" s="4">
        <v>300</v>
      </c>
      <c r="F22" s="9">
        <v>1</v>
      </c>
      <c r="G22" s="9"/>
      <c r="H22" s="22"/>
    </row>
    <row r="23" spans="1:8" ht="15">
      <c r="A23" s="4">
        <v>27</v>
      </c>
      <c r="B23" s="17" t="s">
        <v>101</v>
      </c>
      <c r="C23" s="7">
        <v>170</v>
      </c>
      <c r="D23" s="8">
        <v>0</v>
      </c>
      <c r="E23" s="4">
        <v>170</v>
      </c>
      <c r="F23" s="9"/>
      <c r="G23" s="9">
        <v>1</v>
      </c>
      <c r="H23" s="22"/>
    </row>
    <row r="24" spans="1:8" ht="15">
      <c r="A24" s="15" t="s">
        <v>67</v>
      </c>
      <c r="B24" s="17" t="s">
        <v>68</v>
      </c>
      <c r="C24" s="7">
        <v>240</v>
      </c>
      <c r="D24" s="8">
        <v>20</v>
      </c>
      <c r="E24" s="4">
        <v>220</v>
      </c>
      <c r="F24" s="9">
        <v>1</v>
      </c>
      <c r="G24" s="9"/>
      <c r="H24" s="22"/>
    </row>
    <row r="25" spans="1:8" ht="15">
      <c r="A25" s="15" t="s">
        <v>67</v>
      </c>
      <c r="B25" s="17" t="s">
        <v>49</v>
      </c>
      <c r="C25" s="7">
        <v>240</v>
      </c>
      <c r="D25" s="8">
        <v>20</v>
      </c>
      <c r="E25" s="4">
        <v>220</v>
      </c>
      <c r="F25" s="9"/>
      <c r="G25" s="9">
        <v>3</v>
      </c>
      <c r="H25" s="22"/>
    </row>
    <row r="26" spans="1:8" ht="15">
      <c r="A26" s="4">
        <v>1</v>
      </c>
      <c r="B26" s="17" t="s">
        <v>3</v>
      </c>
      <c r="C26" s="7">
        <v>480</v>
      </c>
      <c r="D26" s="8">
        <v>0</v>
      </c>
      <c r="E26" s="4">
        <v>480</v>
      </c>
      <c r="F26" s="9">
        <v>12</v>
      </c>
      <c r="G26" s="9"/>
      <c r="H26" s="22"/>
    </row>
    <row r="27" spans="1:8" ht="15">
      <c r="A27" s="4">
        <v>28</v>
      </c>
      <c r="B27" s="17" t="s">
        <v>70</v>
      </c>
      <c r="C27" s="7">
        <v>160</v>
      </c>
      <c r="D27" s="8">
        <v>20</v>
      </c>
      <c r="E27" s="4">
        <v>140</v>
      </c>
      <c r="F27" s="9">
        <v>1</v>
      </c>
      <c r="G27" s="9">
        <v>1</v>
      </c>
      <c r="H27" s="22"/>
    </row>
    <row r="28" spans="1:8" ht="15">
      <c r="A28" s="4">
        <v>3</v>
      </c>
      <c r="B28" s="17" t="s">
        <v>40</v>
      </c>
      <c r="C28" s="7">
        <v>400</v>
      </c>
      <c r="D28" s="8">
        <v>0</v>
      </c>
      <c r="E28" s="4">
        <v>400</v>
      </c>
      <c r="F28" s="9">
        <v>8</v>
      </c>
      <c r="G28" s="9"/>
      <c r="H28" s="22"/>
    </row>
    <row r="29" spans="1:8" ht="15">
      <c r="A29" s="15" t="s">
        <v>62</v>
      </c>
      <c r="B29" s="17" t="s">
        <v>43</v>
      </c>
      <c r="C29" s="7">
        <v>320</v>
      </c>
      <c r="D29" s="8">
        <v>40</v>
      </c>
      <c r="E29" s="4">
        <v>280</v>
      </c>
      <c r="F29" s="9">
        <v>1</v>
      </c>
      <c r="G29" s="9"/>
      <c r="H29" s="22"/>
    </row>
    <row r="30" spans="1:8" ht="15">
      <c r="A30" s="15" t="s">
        <v>62</v>
      </c>
      <c r="B30" s="17" t="s">
        <v>64</v>
      </c>
      <c r="C30" s="7">
        <v>280</v>
      </c>
      <c r="D30" s="8">
        <v>0</v>
      </c>
      <c r="E30" s="4">
        <v>280</v>
      </c>
      <c r="F30" s="9"/>
      <c r="G30" s="9">
        <v>8</v>
      </c>
      <c r="H30" s="22"/>
    </row>
    <row r="31" spans="1:8" ht="15">
      <c r="A31" s="4">
        <v>18</v>
      </c>
      <c r="B31" s="17" t="s">
        <v>6</v>
      </c>
      <c r="C31" s="7">
        <v>310</v>
      </c>
      <c r="D31" s="8">
        <v>40</v>
      </c>
      <c r="E31" s="4">
        <v>270</v>
      </c>
      <c r="F31" s="9"/>
      <c r="G31" s="9">
        <v>7</v>
      </c>
      <c r="H31" s="22"/>
    </row>
    <row r="32" spans="1:8" ht="15">
      <c r="A32" s="15" t="s">
        <v>74</v>
      </c>
      <c r="B32" s="17" t="s">
        <v>75</v>
      </c>
      <c r="C32" s="7">
        <v>190</v>
      </c>
      <c r="D32" s="8">
        <v>80</v>
      </c>
      <c r="E32" s="4">
        <v>110</v>
      </c>
      <c r="F32" s="9"/>
      <c r="G32" s="9">
        <v>1</v>
      </c>
      <c r="H32" s="22"/>
    </row>
    <row r="33" spans="1:8" ht="15">
      <c r="A33" s="15" t="s">
        <v>74</v>
      </c>
      <c r="B33" s="17" t="s">
        <v>76</v>
      </c>
      <c r="C33" s="7">
        <v>110</v>
      </c>
      <c r="D33" s="8">
        <v>0</v>
      </c>
      <c r="E33" s="4">
        <v>110</v>
      </c>
      <c r="F33" s="9">
        <v>1</v>
      </c>
      <c r="G33" s="9"/>
      <c r="H33" s="22"/>
    </row>
    <row r="34" spans="1:8" ht="15">
      <c r="A34" s="4">
        <v>2</v>
      </c>
      <c r="B34" s="17" t="s">
        <v>0</v>
      </c>
      <c r="C34" s="7">
        <v>410</v>
      </c>
      <c r="D34" s="8">
        <v>0</v>
      </c>
      <c r="E34" s="4">
        <v>410</v>
      </c>
      <c r="F34" s="9">
        <v>10</v>
      </c>
      <c r="G34" s="9"/>
      <c r="H34" s="22"/>
    </row>
    <row r="35" spans="1:8" ht="15">
      <c r="A35" s="4">
        <v>9</v>
      </c>
      <c r="B35" s="17" t="s">
        <v>55</v>
      </c>
      <c r="C35" s="7">
        <v>350</v>
      </c>
      <c r="D35" s="8">
        <v>20</v>
      </c>
      <c r="E35" s="4">
        <v>330</v>
      </c>
      <c r="F35" s="9">
        <v>3</v>
      </c>
      <c r="G35" s="9"/>
      <c r="H35" s="22"/>
    </row>
    <row r="36" spans="1:8" ht="15">
      <c r="A36" s="4">
        <v>8</v>
      </c>
      <c r="B36" s="17" t="s">
        <v>5</v>
      </c>
      <c r="C36" s="7">
        <v>340</v>
      </c>
      <c r="D36" s="8">
        <v>0</v>
      </c>
      <c r="E36" s="4">
        <v>340</v>
      </c>
      <c r="F36" s="9">
        <v>4</v>
      </c>
      <c r="G36" s="9"/>
      <c r="H36" s="22"/>
    </row>
    <row r="37" spans="1:8" ht="15">
      <c r="A37" s="4">
        <v>10</v>
      </c>
      <c r="B37" s="17" t="s">
        <v>56</v>
      </c>
      <c r="C37" s="7">
        <v>340</v>
      </c>
      <c r="D37" s="8">
        <v>20</v>
      </c>
      <c r="E37" s="4">
        <v>320</v>
      </c>
      <c r="F37" s="9">
        <v>2</v>
      </c>
      <c r="G37" s="9"/>
      <c r="H37" s="22"/>
    </row>
    <row r="38" spans="1:8" ht="15">
      <c r="A38" s="4">
        <v>34</v>
      </c>
      <c r="B38" s="17" t="s">
        <v>51</v>
      </c>
      <c r="C38" s="7">
        <v>160</v>
      </c>
      <c r="D38" s="8">
        <v>160</v>
      </c>
      <c r="E38" s="4">
        <v>0</v>
      </c>
      <c r="F38" s="9"/>
      <c r="G38" s="9">
        <v>1</v>
      </c>
      <c r="H38" s="22"/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3" bestFit="1" customWidth="1"/>
    <col min="2" max="2" width="24.85156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21</v>
      </c>
    </row>
    <row r="2" spans="1:7" s="2" customFormat="1" ht="12.75" customHeight="1">
      <c r="A2" s="31" t="s">
        <v>23</v>
      </c>
      <c r="B2" s="33" t="s">
        <v>32</v>
      </c>
      <c r="C2" s="37" t="s">
        <v>33</v>
      </c>
      <c r="D2" s="35" t="s">
        <v>12</v>
      </c>
      <c r="E2" s="31" t="s">
        <v>13</v>
      </c>
      <c r="F2" s="31" t="s">
        <v>26</v>
      </c>
      <c r="G2" s="31" t="s">
        <v>27</v>
      </c>
    </row>
    <row r="3" spans="1:7" s="2" customFormat="1" ht="14.25" customHeight="1" thickBot="1">
      <c r="A3" s="32" t="s">
        <v>20</v>
      </c>
      <c r="B3" s="34"/>
      <c r="C3" s="38"/>
      <c r="D3" s="36"/>
      <c r="E3" s="32"/>
      <c r="F3" s="32" t="s">
        <v>24</v>
      </c>
      <c r="G3" s="32" t="s">
        <v>25</v>
      </c>
    </row>
    <row r="4" spans="1:8" ht="15">
      <c r="A4" s="4" t="s">
        <v>82</v>
      </c>
      <c r="B4" s="17" t="s">
        <v>42</v>
      </c>
      <c r="C4" s="7"/>
      <c r="D4" s="8"/>
      <c r="E4" s="4"/>
      <c r="F4" s="9">
        <v>12</v>
      </c>
      <c r="G4" s="9"/>
      <c r="H4" s="22"/>
    </row>
    <row r="5" spans="1:8" ht="15">
      <c r="A5" s="4" t="s">
        <v>67</v>
      </c>
      <c r="B5" s="17" t="s">
        <v>50</v>
      </c>
      <c r="C5" s="7"/>
      <c r="D5" s="8"/>
      <c r="E5" s="4">
        <v>220</v>
      </c>
      <c r="F5" s="9"/>
      <c r="G5" s="9">
        <v>5</v>
      </c>
      <c r="H5" s="22"/>
    </row>
    <row r="6" spans="1:8" ht="15">
      <c r="A6" s="4" t="s">
        <v>82</v>
      </c>
      <c r="B6" s="17" t="s">
        <v>48</v>
      </c>
      <c r="C6" s="7"/>
      <c r="D6" s="8"/>
      <c r="E6" s="9"/>
      <c r="F6" s="9"/>
      <c r="G6" s="9">
        <v>12</v>
      </c>
      <c r="H6" s="28"/>
    </row>
    <row r="7" spans="1:8" ht="15">
      <c r="A7" s="15" t="s">
        <v>52</v>
      </c>
      <c r="B7" s="17" t="s">
        <v>98</v>
      </c>
      <c r="C7" s="7"/>
      <c r="D7" s="8"/>
      <c r="E7" s="4">
        <v>380</v>
      </c>
      <c r="F7" s="9">
        <v>3</v>
      </c>
      <c r="G7" s="9"/>
      <c r="H7" s="22"/>
    </row>
    <row r="8" spans="1:8" ht="15">
      <c r="A8" s="4" t="s">
        <v>39</v>
      </c>
      <c r="B8" s="17" t="s">
        <v>102</v>
      </c>
      <c r="C8" s="7"/>
      <c r="D8" s="8"/>
      <c r="E8" s="4">
        <v>280</v>
      </c>
      <c r="F8" s="9">
        <v>1</v>
      </c>
      <c r="G8" s="9"/>
      <c r="H8" s="22"/>
    </row>
    <row r="9" spans="1:8" ht="15">
      <c r="A9" s="15">
        <v>17</v>
      </c>
      <c r="B9" s="17" t="s">
        <v>100</v>
      </c>
      <c r="C9" s="7"/>
      <c r="D9" s="8"/>
      <c r="E9" s="4">
        <v>300</v>
      </c>
      <c r="F9" s="9">
        <v>1</v>
      </c>
      <c r="G9" s="9"/>
      <c r="H9" s="22"/>
    </row>
    <row r="10" spans="1:8" ht="15">
      <c r="A10" s="15" t="s">
        <v>53</v>
      </c>
      <c r="B10" s="17" t="s">
        <v>18</v>
      </c>
      <c r="C10" s="7"/>
      <c r="D10" s="8"/>
      <c r="E10" s="4">
        <v>350</v>
      </c>
      <c r="F10" s="9">
        <v>1</v>
      </c>
      <c r="G10" s="9"/>
      <c r="H10" s="22"/>
    </row>
    <row r="11" spans="1:8" ht="15">
      <c r="A11" s="4">
        <v>7</v>
      </c>
      <c r="B11" s="17" t="s">
        <v>11</v>
      </c>
      <c r="C11" s="7"/>
      <c r="D11" s="8"/>
      <c r="E11" s="4">
        <v>390</v>
      </c>
      <c r="F11" s="9">
        <v>4</v>
      </c>
      <c r="G11" s="9"/>
      <c r="H11" s="22"/>
    </row>
    <row r="12" spans="1:8" ht="15">
      <c r="A12" s="4">
        <v>25</v>
      </c>
      <c r="B12" s="17" t="s">
        <v>61</v>
      </c>
      <c r="C12" s="7"/>
      <c r="D12" s="8"/>
      <c r="E12" s="4">
        <v>190</v>
      </c>
      <c r="F12" s="9"/>
      <c r="G12" s="9">
        <v>3</v>
      </c>
      <c r="H12" s="22"/>
    </row>
    <row r="13" spans="1:8" ht="15">
      <c r="A13" s="15">
        <v>22</v>
      </c>
      <c r="B13" s="17" t="s">
        <v>30</v>
      </c>
      <c r="C13" s="7"/>
      <c r="D13" s="8"/>
      <c r="E13" s="4">
        <v>230</v>
      </c>
      <c r="F13" s="9"/>
      <c r="G13" s="9">
        <v>6</v>
      </c>
      <c r="H13" s="22"/>
    </row>
    <row r="14" spans="1:8" ht="15">
      <c r="A14" s="4" t="s">
        <v>89</v>
      </c>
      <c r="B14" s="17" t="s">
        <v>41</v>
      </c>
      <c r="C14" s="7"/>
      <c r="D14" s="8"/>
      <c r="E14" s="4">
        <v>370</v>
      </c>
      <c r="F14" s="9">
        <v>1</v>
      </c>
      <c r="G14" s="9"/>
      <c r="H14" s="22"/>
    </row>
    <row r="15" spans="1:8" ht="15">
      <c r="A15" s="4">
        <v>18</v>
      </c>
      <c r="B15" s="17" t="s">
        <v>101</v>
      </c>
      <c r="C15" s="7"/>
      <c r="D15" s="8"/>
      <c r="E15" s="4">
        <v>290</v>
      </c>
      <c r="F15" s="9"/>
      <c r="G15" s="9">
        <v>10</v>
      </c>
      <c r="H15" s="22"/>
    </row>
    <row r="16" spans="1:8" ht="15">
      <c r="A16" s="15" t="s">
        <v>39</v>
      </c>
      <c r="B16" s="17" t="s">
        <v>49</v>
      </c>
      <c r="C16" s="7"/>
      <c r="D16" s="8"/>
      <c r="E16" s="4">
        <v>280</v>
      </c>
      <c r="F16" s="9">
        <v>1</v>
      </c>
      <c r="G16" s="9">
        <v>8</v>
      </c>
      <c r="H16" s="22"/>
    </row>
    <row r="17" spans="1:8" ht="15">
      <c r="A17" s="4" t="s">
        <v>53</v>
      </c>
      <c r="B17" s="17" t="s">
        <v>10</v>
      </c>
      <c r="C17" s="7"/>
      <c r="D17" s="8"/>
      <c r="E17" s="4">
        <v>350</v>
      </c>
      <c r="F17" s="9">
        <v>1</v>
      </c>
      <c r="G17" s="9"/>
      <c r="H17" s="22"/>
    </row>
    <row r="18" spans="1:8" ht="15">
      <c r="A18" s="4">
        <v>1</v>
      </c>
      <c r="B18" s="17" t="s">
        <v>40</v>
      </c>
      <c r="C18" s="7"/>
      <c r="D18" s="8"/>
      <c r="E18" s="4">
        <v>460</v>
      </c>
      <c r="F18" s="9">
        <v>12</v>
      </c>
      <c r="G18" s="9"/>
      <c r="H18" s="22"/>
    </row>
    <row r="19" spans="1:8" ht="15">
      <c r="A19" s="4" t="s">
        <v>52</v>
      </c>
      <c r="B19" s="17" t="s">
        <v>46</v>
      </c>
      <c r="C19" s="7"/>
      <c r="D19" s="8"/>
      <c r="E19" s="4">
        <v>380</v>
      </c>
      <c r="F19" s="9">
        <v>3</v>
      </c>
      <c r="G19" s="9"/>
      <c r="H19" s="22"/>
    </row>
    <row r="20" spans="1:8" ht="15">
      <c r="A20" s="15">
        <v>26</v>
      </c>
      <c r="B20" s="17" t="s">
        <v>105</v>
      </c>
      <c r="C20" s="7"/>
      <c r="D20" s="8"/>
      <c r="E20" s="4">
        <v>150</v>
      </c>
      <c r="F20" s="9"/>
      <c r="G20" s="9">
        <v>2</v>
      </c>
      <c r="H20" s="22"/>
    </row>
    <row r="21" spans="1:8" ht="15">
      <c r="A21" s="4" t="s">
        <v>97</v>
      </c>
      <c r="B21" s="17" t="s">
        <v>104</v>
      </c>
      <c r="C21" s="7"/>
      <c r="D21" s="8"/>
      <c r="E21" s="4">
        <v>400</v>
      </c>
      <c r="F21" s="9">
        <v>6</v>
      </c>
      <c r="G21" s="9"/>
      <c r="H21" s="22"/>
    </row>
    <row r="22" spans="1:8" ht="15">
      <c r="A22" s="15">
        <v>2</v>
      </c>
      <c r="B22" s="17" t="s">
        <v>95</v>
      </c>
      <c r="C22" s="7"/>
      <c r="D22" s="8"/>
      <c r="E22" s="4">
        <v>440</v>
      </c>
      <c r="F22" s="9">
        <v>10</v>
      </c>
      <c r="G22" s="9"/>
      <c r="H22" s="22"/>
    </row>
    <row r="23" spans="1:8" ht="15">
      <c r="A23" s="4">
        <v>16</v>
      </c>
      <c r="B23" s="17" t="s">
        <v>99</v>
      </c>
      <c r="C23" s="7"/>
      <c r="D23" s="8"/>
      <c r="E23" s="4">
        <v>320</v>
      </c>
      <c r="F23" s="9">
        <v>1</v>
      </c>
      <c r="G23" s="9"/>
      <c r="H23" s="22"/>
    </row>
    <row r="24" spans="1:8" ht="15">
      <c r="A24" s="15">
        <v>21</v>
      </c>
      <c r="B24" s="17" t="s">
        <v>103</v>
      </c>
      <c r="C24" s="7"/>
      <c r="D24" s="8"/>
      <c r="E24" s="4">
        <v>250</v>
      </c>
      <c r="F24" s="9"/>
      <c r="G24" s="9">
        <v>7</v>
      </c>
      <c r="H24" s="22"/>
    </row>
    <row r="25" spans="1:8" ht="15">
      <c r="A25" s="15" t="s">
        <v>97</v>
      </c>
      <c r="B25" s="17" t="s">
        <v>16</v>
      </c>
      <c r="C25" s="7"/>
      <c r="D25" s="8"/>
      <c r="E25" s="4">
        <v>400</v>
      </c>
      <c r="F25" s="9">
        <v>6</v>
      </c>
      <c r="G25" s="9"/>
      <c r="H25" s="22"/>
    </row>
    <row r="26" spans="1:8" ht="15">
      <c r="A26" s="15" t="s">
        <v>89</v>
      </c>
      <c r="B26" s="17" t="s">
        <v>6</v>
      </c>
      <c r="C26" s="7"/>
      <c r="D26" s="8"/>
      <c r="E26" s="4">
        <v>370</v>
      </c>
      <c r="F26" s="9"/>
      <c r="G26" s="9">
        <v>12</v>
      </c>
      <c r="H26" s="22"/>
    </row>
    <row r="27" spans="1:8" ht="15">
      <c r="A27" s="15">
        <v>4</v>
      </c>
      <c r="B27" s="17" t="s">
        <v>0</v>
      </c>
      <c r="C27" s="7"/>
      <c r="D27" s="8"/>
      <c r="E27" s="4">
        <v>420</v>
      </c>
      <c r="F27" s="9">
        <v>7</v>
      </c>
      <c r="G27" s="9"/>
      <c r="H27" s="22"/>
    </row>
    <row r="28" spans="1:8" ht="15">
      <c r="A28" s="15" t="s">
        <v>89</v>
      </c>
      <c r="B28" s="17" t="s">
        <v>55</v>
      </c>
      <c r="C28" s="7"/>
      <c r="D28" s="8"/>
      <c r="E28" s="4">
        <v>370</v>
      </c>
      <c r="F28" s="9">
        <v>1</v>
      </c>
      <c r="G28" s="9"/>
      <c r="H28" s="22"/>
    </row>
    <row r="29" spans="1:8" ht="15">
      <c r="A29" s="15">
        <v>13</v>
      </c>
      <c r="B29" s="17" t="s">
        <v>5</v>
      </c>
      <c r="C29" s="7"/>
      <c r="D29" s="8"/>
      <c r="E29" s="4">
        <v>360</v>
      </c>
      <c r="F29" s="9">
        <v>1</v>
      </c>
      <c r="G29" s="9"/>
      <c r="H29" s="22"/>
    </row>
    <row r="30" spans="1:8" ht="15">
      <c r="A30" s="4" t="s">
        <v>67</v>
      </c>
      <c r="B30" s="17" t="s">
        <v>51</v>
      </c>
      <c r="C30" s="7"/>
      <c r="D30" s="8"/>
      <c r="E30" s="4">
        <v>220</v>
      </c>
      <c r="F30" s="9"/>
      <c r="G30" s="9">
        <v>4</v>
      </c>
      <c r="H30" s="22"/>
    </row>
    <row r="31" spans="1:8" ht="15">
      <c r="A31" s="4">
        <v>3</v>
      </c>
      <c r="B31" s="17" t="s">
        <v>96</v>
      </c>
      <c r="C31" s="7"/>
      <c r="D31" s="8"/>
      <c r="E31" s="4">
        <v>430</v>
      </c>
      <c r="F31" s="9">
        <v>8</v>
      </c>
      <c r="G31" s="9"/>
      <c r="H31" s="22"/>
    </row>
  </sheetData>
  <mergeCells count="7">
    <mergeCell ref="G2:G3"/>
    <mergeCell ref="E2:E3"/>
    <mergeCell ref="A2:A3"/>
    <mergeCell ref="B2:B3"/>
    <mergeCell ref="F2:F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3" bestFit="1" customWidth="1"/>
    <col min="2" max="2" width="24.85156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21</v>
      </c>
    </row>
    <row r="2" spans="1:7" s="2" customFormat="1" ht="12.75" customHeight="1">
      <c r="A2" s="31" t="s">
        <v>23</v>
      </c>
      <c r="B2" s="33" t="s">
        <v>32</v>
      </c>
      <c r="C2" s="37" t="s">
        <v>33</v>
      </c>
      <c r="D2" s="35" t="s">
        <v>12</v>
      </c>
      <c r="E2" s="31" t="s">
        <v>13</v>
      </c>
      <c r="F2" s="31" t="s">
        <v>26</v>
      </c>
      <c r="G2" s="31" t="s">
        <v>27</v>
      </c>
    </row>
    <row r="3" spans="1:7" s="2" customFormat="1" ht="14.25" customHeight="1" thickBot="1">
      <c r="A3" s="32" t="s">
        <v>20</v>
      </c>
      <c r="B3" s="34"/>
      <c r="C3" s="38"/>
      <c r="D3" s="36"/>
      <c r="E3" s="32"/>
      <c r="F3" s="32" t="s">
        <v>24</v>
      </c>
      <c r="G3" s="32" t="s">
        <v>25</v>
      </c>
    </row>
    <row r="4" spans="1:8" ht="15">
      <c r="A4" s="4" t="s">
        <v>89</v>
      </c>
      <c r="B4" s="17" t="s">
        <v>28</v>
      </c>
      <c r="C4" s="7">
        <v>180</v>
      </c>
      <c r="D4" s="8">
        <v>0</v>
      </c>
      <c r="E4" s="4">
        <v>180</v>
      </c>
      <c r="F4" s="9"/>
      <c r="G4" s="9">
        <v>8</v>
      </c>
      <c r="H4" s="22"/>
    </row>
    <row r="5" spans="1:8" ht="15">
      <c r="A5" s="15" t="s">
        <v>107</v>
      </c>
      <c r="B5" s="17" t="s">
        <v>42</v>
      </c>
      <c r="C5" s="7">
        <v>190</v>
      </c>
      <c r="D5" s="8">
        <v>0</v>
      </c>
      <c r="E5" s="4">
        <v>190</v>
      </c>
      <c r="F5" s="9">
        <v>2</v>
      </c>
      <c r="G5" s="9"/>
      <c r="H5" s="22"/>
    </row>
    <row r="6" spans="1:8" ht="15">
      <c r="A6" s="15" t="s">
        <v>97</v>
      </c>
      <c r="B6" s="17" t="s">
        <v>116</v>
      </c>
      <c r="C6" s="7">
        <v>130</v>
      </c>
      <c r="D6" s="8">
        <v>0</v>
      </c>
      <c r="E6" s="4">
        <v>130</v>
      </c>
      <c r="F6" s="9">
        <v>1</v>
      </c>
      <c r="G6" s="9">
        <v>2</v>
      </c>
      <c r="H6" s="28"/>
    </row>
    <row r="7" spans="1:8" ht="15">
      <c r="A7" s="4" t="s">
        <v>119</v>
      </c>
      <c r="B7" s="17" t="s">
        <v>2</v>
      </c>
      <c r="C7" s="7">
        <v>240</v>
      </c>
      <c r="D7" s="8">
        <v>20</v>
      </c>
      <c r="E7" s="4">
        <v>220</v>
      </c>
      <c r="F7" s="9">
        <v>4</v>
      </c>
      <c r="G7" s="9"/>
      <c r="H7" s="22"/>
    </row>
    <row r="8" spans="1:8" ht="15">
      <c r="A8" s="4">
        <v>9</v>
      </c>
      <c r="B8" s="17" t="s">
        <v>114</v>
      </c>
      <c r="C8" s="7">
        <v>150</v>
      </c>
      <c r="D8" s="8">
        <v>0</v>
      </c>
      <c r="E8" s="4">
        <v>150</v>
      </c>
      <c r="F8" s="9"/>
      <c r="G8" s="9">
        <v>6</v>
      </c>
      <c r="H8" s="22"/>
    </row>
    <row r="9" spans="1:8" ht="15">
      <c r="A9" s="4">
        <v>30</v>
      </c>
      <c r="B9" s="17" t="s">
        <v>15</v>
      </c>
      <c r="C9" s="7">
        <v>120</v>
      </c>
      <c r="D9" s="8">
        <v>0</v>
      </c>
      <c r="E9" s="4">
        <v>120</v>
      </c>
      <c r="F9" s="9">
        <v>1</v>
      </c>
      <c r="G9" s="9"/>
      <c r="H9" s="22"/>
    </row>
    <row r="10" spans="1:8" ht="15">
      <c r="A10" s="15">
        <v>24</v>
      </c>
      <c r="B10" s="17" t="s">
        <v>112</v>
      </c>
      <c r="C10" s="7">
        <v>180</v>
      </c>
      <c r="D10" s="8">
        <v>0</v>
      </c>
      <c r="E10" s="4">
        <v>180</v>
      </c>
      <c r="F10" s="9">
        <v>1</v>
      </c>
      <c r="G10" s="9"/>
      <c r="H10" s="22"/>
    </row>
    <row r="11" spans="1:8" ht="15">
      <c r="A11" s="15" t="s">
        <v>107</v>
      </c>
      <c r="B11" s="17" t="s">
        <v>18</v>
      </c>
      <c r="C11" s="7">
        <v>210</v>
      </c>
      <c r="D11" s="8">
        <v>0</v>
      </c>
      <c r="E11" s="4">
        <v>210</v>
      </c>
      <c r="F11" s="9">
        <v>3</v>
      </c>
      <c r="G11" s="9"/>
      <c r="H11" s="22"/>
    </row>
    <row r="12" spans="1:8" ht="15">
      <c r="A12" s="4">
        <v>32</v>
      </c>
      <c r="B12" s="17" t="s">
        <v>69</v>
      </c>
      <c r="C12" s="7">
        <v>110</v>
      </c>
      <c r="D12" s="8">
        <v>0</v>
      </c>
      <c r="E12" s="4">
        <v>110</v>
      </c>
      <c r="F12" s="9">
        <v>1</v>
      </c>
      <c r="G12" s="9"/>
      <c r="H12" s="22"/>
    </row>
    <row r="13" spans="1:8" ht="15">
      <c r="A13" s="15" t="s">
        <v>119</v>
      </c>
      <c r="B13" s="17" t="s">
        <v>11</v>
      </c>
      <c r="C13" s="7">
        <v>240</v>
      </c>
      <c r="D13" s="8">
        <v>0</v>
      </c>
      <c r="E13" s="4">
        <v>240</v>
      </c>
      <c r="F13" s="9">
        <v>8</v>
      </c>
      <c r="G13" s="9"/>
      <c r="H13" s="22"/>
    </row>
    <row r="14" spans="1:8" ht="15">
      <c r="A14" s="4">
        <v>1</v>
      </c>
      <c r="B14" s="17" t="s">
        <v>61</v>
      </c>
      <c r="C14" s="7">
        <v>100</v>
      </c>
      <c r="D14" s="8">
        <v>0</v>
      </c>
      <c r="E14" s="4">
        <v>100</v>
      </c>
      <c r="F14" s="9"/>
      <c r="G14" s="9">
        <v>1</v>
      </c>
      <c r="H14" s="22"/>
    </row>
    <row r="15" spans="1:8" ht="15">
      <c r="A15" s="4">
        <v>31</v>
      </c>
      <c r="B15" s="17" t="s">
        <v>117</v>
      </c>
      <c r="C15" s="7">
        <v>400</v>
      </c>
      <c r="D15" s="8">
        <v>280</v>
      </c>
      <c r="E15" s="4">
        <v>120</v>
      </c>
      <c r="F15" s="9">
        <v>1</v>
      </c>
      <c r="G15" s="9"/>
      <c r="H15" s="22"/>
    </row>
    <row r="16" spans="1:8" ht="15">
      <c r="A16" s="15" t="s">
        <v>106</v>
      </c>
      <c r="B16" s="17" t="s">
        <v>30</v>
      </c>
      <c r="C16" s="7">
        <v>200</v>
      </c>
      <c r="D16" s="8">
        <v>0</v>
      </c>
      <c r="E16" s="4">
        <v>200</v>
      </c>
      <c r="F16" s="9"/>
      <c r="G16" s="9">
        <v>10</v>
      </c>
      <c r="H16" s="22"/>
    </row>
    <row r="17" spans="1:8" ht="15">
      <c r="A17" s="15">
        <v>23</v>
      </c>
      <c r="B17" s="17" t="s">
        <v>110</v>
      </c>
      <c r="C17" s="7">
        <v>190</v>
      </c>
      <c r="D17" s="8">
        <v>0</v>
      </c>
      <c r="E17" s="4">
        <v>190</v>
      </c>
      <c r="F17" s="9">
        <v>2</v>
      </c>
      <c r="G17" s="9"/>
      <c r="H17" s="22"/>
    </row>
    <row r="18" spans="1:8" ht="15">
      <c r="A18" s="15" t="s">
        <v>119</v>
      </c>
      <c r="B18" s="17" t="s">
        <v>41</v>
      </c>
      <c r="C18" s="7">
        <v>220</v>
      </c>
      <c r="D18" s="8">
        <v>0</v>
      </c>
      <c r="E18" s="4">
        <v>220</v>
      </c>
      <c r="F18" s="9">
        <v>6</v>
      </c>
      <c r="G18" s="9"/>
      <c r="H18" s="22"/>
    </row>
    <row r="19" spans="1:8" ht="15">
      <c r="A19" s="4">
        <v>8</v>
      </c>
      <c r="B19" s="17" t="s">
        <v>101</v>
      </c>
      <c r="C19" s="7">
        <v>140</v>
      </c>
      <c r="D19" s="8">
        <v>0</v>
      </c>
      <c r="E19" s="4">
        <v>140</v>
      </c>
      <c r="F19" s="9"/>
      <c r="G19" s="9">
        <v>4</v>
      </c>
      <c r="H19" s="22"/>
    </row>
    <row r="20" spans="1:8" ht="15">
      <c r="A20" s="4">
        <v>27</v>
      </c>
      <c r="B20" s="17" t="s">
        <v>68</v>
      </c>
      <c r="C20" s="7">
        <v>150</v>
      </c>
      <c r="D20" s="8">
        <v>0</v>
      </c>
      <c r="E20" s="4">
        <v>150</v>
      </c>
      <c r="F20" s="9">
        <v>1</v>
      </c>
      <c r="G20" s="9"/>
      <c r="H20" s="22"/>
    </row>
    <row r="21" spans="1:8" ht="15">
      <c r="A21" s="4" t="s">
        <v>97</v>
      </c>
      <c r="B21" s="17" t="s">
        <v>86</v>
      </c>
      <c r="C21" s="7">
        <v>80</v>
      </c>
      <c r="D21" s="8">
        <v>70</v>
      </c>
      <c r="E21" s="4">
        <v>10</v>
      </c>
      <c r="F21" s="9"/>
      <c r="G21" s="9">
        <v>1</v>
      </c>
      <c r="H21" s="22"/>
    </row>
    <row r="22" spans="1:8" ht="15">
      <c r="A22" s="4" t="s">
        <v>106</v>
      </c>
      <c r="B22" s="17" t="s">
        <v>3</v>
      </c>
      <c r="C22" s="7">
        <v>320</v>
      </c>
      <c r="D22" s="8">
        <v>10</v>
      </c>
      <c r="E22" s="4">
        <v>310</v>
      </c>
      <c r="F22" s="9">
        <v>12</v>
      </c>
      <c r="G22" s="9"/>
      <c r="H22" s="22"/>
    </row>
    <row r="23" spans="1:8" ht="15">
      <c r="A23" s="15">
        <v>25</v>
      </c>
      <c r="B23" s="17" t="s">
        <v>46</v>
      </c>
      <c r="C23" s="7">
        <v>180</v>
      </c>
      <c r="D23" s="8">
        <v>0</v>
      </c>
      <c r="E23" s="4">
        <v>180</v>
      </c>
      <c r="F23" s="9">
        <v>1</v>
      </c>
      <c r="G23" s="9"/>
      <c r="H23" s="22"/>
    </row>
    <row r="24" spans="1:8" ht="15">
      <c r="A24" s="4" t="s">
        <v>119</v>
      </c>
      <c r="B24" s="17" t="s">
        <v>95</v>
      </c>
      <c r="C24" s="7">
        <v>240</v>
      </c>
      <c r="D24" s="8">
        <v>0</v>
      </c>
      <c r="E24" s="4">
        <v>240</v>
      </c>
      <c r="F24" s="9">
        <v>7</v>
      </c>
      <c r="G24" s="9"/>
      <c r="H24" s="22"/>
    </row>
    <row r="25" spans="1:8" ht="15">
      <c r="A25" s="4" t="s">
        <v>82</v>
      </c>
      <c r="B25" s="17" t="s">
        <v>120</v>
      </c>
      <c r="C25" s="7"/>
      <c r="D25" s="8"/>
      <c r="E25" s="4"/>
      <c r="F25" s="9">
        <v>12</v>
      </c>
      <c r="G25" s="9"/>
      <c r="H25" s="22"/>
    </row>
    <row r="26" spans="1:8" ht="15">
      <c r="A26" s="4" t="s">
        <v>106</v>
      </c>
      <c r="B26" s="17" t="s">
        <v>109</v>
      </c>
      <c r="C26" s="7">
        <v>220</v>
      </c>
      <c r="D26" s="8">
        <v>0</v>
      </c>
      <c r="E26" s="4">
        <v>220</v>
      </c>
      <c r="F26" s="9">
        <v>6</v>
      </c>
      <c r="G26" s="9">
        <v>12</v>
      </c>
      <c r="H26" s="22"/>
    </row>
    <row r="27" spans="1:8" ht="15">
      <c r="A27" s="4">
        <v>3</v>
      </c>
      <c r="B27" s="17" t="s">
        <v>118</v>
      </c>
      <c r="C27" s="7">
        <v>90</v>
      </c>
      <c r="D27" s="8">
        <v>0</v>
      </c>
      <c r="E27" s="4">
        <v>90</v>
      </c>
      <c r="F27" s="9">
        <v>1</v>
      </c>
      <c r="G27" s="9">
        <v>1</v>
      </c>
      <c r="H27" s="22"/>
    </row>
    <row r="28" spans="1:8" ht="15">
      <c r="A28" s="15" t="s">
        <v>89</v>
      </c>
      <c r="B28" s="17" t="s">
        <v>7</v>
      </c>
      <c r="C28" s="7">
        <v>150</v>
      </c>
      <c r="D28" s="8">
        <v>0</v>
      </c>
      <c r="E28" s="4">
        <v>150</v>
      </c>
      <c r="F28" s="9"/>
      <c r="G28" s="9">
        <v>6</v>
      </c>
      <c r="H28" s="22"/>
    </row>
    <row r="29" spans="1:8" ht="15">
      <c r="A29" s="4" t="s">
        <v>106</v>
      </c>
      <c r="B29" s="17" t="s">
        <v>111</v>
      </c>
      <c r="C29" s="7">
        <v>180</v>
      </c>
      <c r="D29" s="8">
        <v>0</v>
      </c>
      <c r="E29" s="4">
        <v>180</v>
      </c>
      <c r="F29" s="9">
        <v>1</v>
      </c>
      <c r="G29" s="9">
        <v>8</v>
      </c>
      <c r="H29" s="22"/>
    </row>
    <row r="30" spans="1:8" ht="15">
      <c r="A30" s="4">
        <v>2</v>
      </c>
      <c r="B30" s="17" t="s">
        <v>6</v>
      </c>
      <c r="C30" s="7">
        <v>150</v>
      </c>
      <c r="D30" s="8">
        <v>50</v>
      </c>
      <c r="E30" s="4">
        <v>100</v>
      </c>
      <c r="F30" s="9"/>
      <c r="G30" s="9">
        <v>1</v>
      </c>
      <c r="H30" s="22"/>
    </row>
    <row r="31" spans="1:8" ht="15">
      <c r="A31" s="4">
        <v>29</v>
      </c>
      <c r="B31" s="17" t="s">
        <v>75</v>
      </c>
      <c r="C31" s="7">
        <v>140</v>
      </c>
      <c r="D31" s="8">
        <v>0</v>
      </c>
      <c r="E31" s="4">
        <v>140</v>
      </c>
      <c r="F31" s="9"/>
      <c r="G31" s="9">
        <v>4</v>
      </c>
      <c r="H31" s="22"/>
    </row>
    <row r="32" spans="1:8" ht="15">
      <c r="A32" s="4">
        <v>16</v>
      </c>
      <c r="B32" s="17" t="s">
        <v>0</v>
      </c>
      <c r="C32" s="7">
        <v>260</v>
      </c>
      <c r="D32" s="8">
        <v>0</v>
      </c>
      <c r="E32" s="4">
        <v>260</v>
      </c>
      <c r="F32" s="9">
        <v>10</v>
      </c>
      <c r="G32" s="9"/>
      <c r="H32" s="22"/>
    </row>
    <row r="33" spans="1:8" ht="15">
      <c r="A33" s="15">
        <v>26</v>
      </c>
      <c r="B33" s="17" t="s">
        <v>5</v>
      </c>
      <c r="C33" s="7">
        <v>160</v>
      </c>
      <c r="D33" s="8">
        <v>0</v>
      </c>
      <c r="E33" s="4">
        <v>160</v>
      </c>
      <c r="F33" s="9">
        <v>1</v>
      </c>
      <c r="G33" s="9"/>
      <c r="H33" s="22"/>
    </row>
    <row r="34" spans="1:8" ht="15">
      <c r="A34" s="4">
        <v>28</v>
      </c>
      <c r="B34" s="17" t="s">
        <v>113</v>
      </c>
      <c r="C34" s="7">
        <v>150</v>
      </c>
      <c r="D34" s="8">
        <v>0</v>
      </c>
      <c r="E34" s="4">
        <v>150</v>
      </c>
      <c r="F34" s="9">
        <v>1</v>
      </c>
      <c r="G34" s="9"/>
      <c r="H34" s="22"/>
    </row>
    <row r="35" spans="1:8" ht="15">
      <c r="A35" s="15">
        <v>4</v>
      </c>
      <c r="B35" s="17" t="s">
        <v>51</v>
      </c>
      <c r="C35" s="7">
        <v>90</v>
      </c>
      <c r="D35" s="8">
        <v>20</v>
      </c>
      <c r="E35" s="4">
        <v>70</v>
      </c>
      <c r="F35" s="9"/>
      <c r="G35" s="9">
        <v>1</v>
      </c>
      <c r="H35" s="22"/>
    </row>
    <row r="36" spans="1:8" ht="15">
      <c r="A36" s="15">
        <v>7</v>
      </c>
      <c r="B36" s="17" t="s">
        <v>115</v>
      </c>
      <c r="C36" s="7">
        <v>180</v>
      </c>
      <c r="D36" s="8">
        <v>40</v>
      </c>
      <c r="E36" s="4">
        <v>140</v>
      </c>
      <c r="F36" s="9">
        <v>1</v>
      </c>
      <c r="G36" s="9"/>
      <c r="H36" s="22"/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King</dc:creator>
  <cp:keywords/>
  <dc:description/>
  <cp:lastModifiedBy>Paul Nixon</cp:lastModifiedBy>
  <cp:lastPrinted>2007-02-15T14:17:05Z</cp:lastPrinted>
  <dcterms:created xsi:type="dcterms:W3CDTF">2006-09-11T15:42:32Z</dcterms:created>
  <dcterms:modified xsi:type="dcterms:W3CDTF">2007-02-15T14:44:03Z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